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tart here" sheetId="1" state="visible" r:id="rId1"/>
    <sheet xmlns:r="http://schemas.openxmlformats.org/officeDocument/2006/relationships" name="Settings" sheetId="2" state="visible" r:id="rId2"/>
    <sheet xmlns:r="http://schemas.openxmlformats.org/officeDocument/2006/relationships" name="Inventory" sheetId="3" state="visible" r:id="rId3"/>
    <sheet xmlns:r="http://schemas.openxmlformats.org/officeDocument/2006/relationships" name="Sales" sheetId="4" state="visible" r:id="rId4"/>
    <sheet xmlns:r="http://schemas.openxmlformats.org/officeDocument/2006/relationships" name="Monthly summary" sheetId="5" state="visible" r:id="rId5"/>
  </sheets>
  <definedNames>
    <definedName name="ItemList">Inventory!$K$2:$K$301</definedName>
    <definedName name="ProductList">Inventory!$A$2:$A$301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0.0%"/>
    <numFmt numFmtId="165" formatCode="#,##0.00\ &quot;€&quot;"/>
  </numFmts>
  <fonts count="12">
    <font>
      <name val="Calibri"/>
      <family val="2"/>
      <color theme="1"/>
      <sz val="11"/>
      <scheme val="minor"/>
    </font>
    <font>
      <b val="1"/>
      <color rgb="008B5CF6"/>
      <sz val="20"/>
    </font>
    <font>
      <color rgb="00666666"/>
      <sz val="11"/>
    </font>
    <font>
      <b val="1"/>
      <color rgb="002B1D38"/>
      <sz val="13"/>
    </font>
    <font>
      <b val="1"/>
      <color rgb="008B5CF6"/>
      <sz val="13"/>
    </font>
    <font>
      <i val="1"/>
      <color rgb="00555555"/>
      <sz val="10"/>
    </font>
    <font>
      <b val="1"/>
      <color rgb="008B5CF6"/>
      <sz val="12"/>
    </font>
    <font>
      <color rgb="009A8FB0"/>
      <sz val="9"/>
    </font>
    <font>
      <b val="1"/>
    </font>
    <font>
      <b val="1"/>
      <color rgb="007C3AED"/>
    </font>
    <font>
      <b val="1"/>
      <color rgb="00FFFFFF"/>
      <sz val="11"/>
    </font>
    <font>
      <b val="1"/>
      <color rgb="00FFFFFF"/>
    </font>
  </fonts>
  <fills count="7">
    <fill>
      <patternFill/>
    </fill>
    <fill>
      <patternFill patternType="gray125"/>
    </fill>
    <fill>
      <patternFill patternType="solid">
        <fgColor rgb="00F3EEFB"/>
      </patternFill>
    </fill>
    <fill>
      <patternFill patternType="solid">
        <fgColor rgb="008B5CF6"/>
      </patternFill>
    </fill>
    <fill>
      <patternFill patternType="solid">
        <fgColor rgb="007C3AED"/>
      </patternFill>
    </fill>
    <fill>
      <patternFill patternType="solid">
        <fgColor rgb="00EFEAF7"/>
      </patternFill>
    </fill>
    <fill>
      <patternFill patternType="solid">
        <fgColor rgb="00FAF8FE"/>
      </patternFill>
    </fill>
  </fills>
  <borders count="2">
    <border>
      <left/>
      <right/>
      <top/>
      <bottom/>
      <diagonal/>
    </border>
    <border>
      <left style="thin">
        <color rgb="00E7E2EF"/>
      </left>
      <right style="thin">
        <color rgb="00E7E2EF"/>
      </right>
      <top style="thin">
        <color rgb="00E7E2EF"/>
      </top>
      <bottom style="thin">
        <color rgb="00E7E2EF"/>
      </bottom>
    </border>
  </borders>
  <cellStyleXfs count="1">
    <xf numFmtId="0" fontId="0" fillId="0" borderId="0"/>
  </cellStyleXfs>
  <cellXfs count="31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vertical="top" wrapText="1"/>
    </xf>
    <xf numFmtId="0" fontId="3" fillId="0" borderId="0" applyAlignment="1" pivotButton="0" quotePrefix="0" xfId="0">
      <alignment vertical="top" wrapText="1"/>
    </xf>
    <xf numFmtId="0" fontId="0" fillId="0" borderId="0" applyAlignment="1" pivotButton="0" quotePrefix="0" xfId="0">
      <alignment vertical="top" wrapText="1"/>
    </xf>
    <xf numFmtId="0" fontId="4" fillId="0" borderId="0" applyAlignment="1" pivotButton="0" quotePrefix="0" xfId="0">
      <alignment vertical="top" wrapText="1"/>
    </xf>
    <xf numFmtId="0" fontId="5" fillId="0" borderId="0" applyAlignment="1" pivotButton="0" quotePrefix="0" xfId="0">
      <alignment vertical="top" wrapText="1"/>
    </xf>
    <xf numFmtId="0" fontId="6" fillId="0" borderId="0" applyAlignment="1" pivotButton="0" quotePrefix="0" xfId="0">
      <alignment vertical="top" wrapText="1"/>
    </xf>
    <xf numFmtId="0" fontId="7" fillId="0" borderId="0" applyAlignment="1" pivotButton="0" quotePrefix="0" xfId="0">
      <alignment vertical="top" wrapText="1"/>
    </xf>
    <xf numFmtId="0" fontId="3" fillId="0" borderId="0" pivotButton="0" quotePrefix="0" xfId="0"/>
    <xf numFmtId="0" fontId="2" fillId="0" borderId="0" pivotButton="0" quotePrefix="0" xfId="0"/>
    <xf numFmtId="0" fontId="8" fillId="0" borderId="1" pivotButton="0" quotePrefix="0" xfId="0"/>
    <xf numFmtId="164" fontId="9" fillId="2" borderId="1" pivotButton="0" quotePrefix="0" xfId="0"/>
    <xf numFmtId="165" fontId="9" fillId="2" borderId="1" pivotButton="0" quotePrefix="0" xfId="0"/>
    <xf numFmtId="0" fontId="10" fillId="3" borderId="1" applyAlignment="1" pivotButton="0" quotePrefix="0" xfId="0">
      <alignment horizontal="center" vertical="center"/>
    </xf>
    <xf numFmtId="0" fontId="10" fillId="4" borderId="1" applyAlignment="1" pivotButton="0" quotePrefix="0" xfId="0">
      <alignment horizontal="center" vertical="center"/>
    </xf>
    <xf numFmtId="0" fontId="0" fillId="0" borderId="1" pivotButton="0" quotePrefix="0" xfId="0"/>
    <xf numFmtId="0" fontId="0" fillId="0" borderId="1" applyAlignment="1" pivotButton="0" quotePrefix="0" xfId="0">
      <alignment horizontal="center"/>
    </xf>
    <xf numFmtId="165" fontId="0" fillId="0" borderId="1" pivotButton="0" quotePrefix="0" xfId="0"/>
    <xf numFmtId="0" fontId="0" fillId="5" borderId="1" applyAlignment="1" pivotButton="0" quotePrefix="0" xfId="0">
      <alignment horizontal="center"/>
    </xf>
    <xf numFmtId="0" fontId="7" fillId="5" borderId="1" pivotButton="0" quotePrefix="0" xfId="0"/>
    <xf numFmtId="0" fontId="0" fillId="6" borderId="1" pivotButton="0" quotePrefix="0" xfId="0"/>
    <xf numFmtId="0" fontId="0" fillId="6" borderId="1" applyAlignment="1" pivotButton="0" quotePrefix="0" xfId="0">
      <alignment horizontal="center"/>
    </xf>
    <xf numFmtId="165" fontId="0" fillId="6" borderId="1" pivotButton="0" quotePrefix="0" xfId="0"/>
    <xf numFmtId="0" fontId="10" fillId="3" borderId="1" applyAlignment="1" pivotButton="0" quotePrefix="0" xfId="0">
      <alignment horizontal="center" vertical="center" wrapText="1"/>
    </xf>
    <xf numFmtId="0" fontId="10" fillId="4" borderId="1" applyAlignment="1" pivotButton="0" quotePrefix="0" xfId="0">
      <alignment horizontal="center" vertical="center" wrapText="1"/>
    </xf>
    <xf numFmtId="165" fontId="0" fillId="5" borderId="1" pivotButton="0" quotePrefix="0" xfId="0"/>
    <xf numFmtId="0" fontId="8" fillId="6" borderId="1" pivotButton="0" quotePrefix="0" xfId="0"/>
    <xf numFmtId="0" fontId="11" fillId="3" borderId="1" pivotButton="0" quotePrefix="0" xfId="0"/>
    <xf numFmtId="0" fontId="11" fillId="3" borderId="1" applyAlignment="1" pivotButton="0" quotePrefix="0" xfId="0">
      <alignment horizontal="center"/>
    </xf>
    <xf numFmtId="165" fontId="11" fillId="3" borderId="1" pivotButton="0" quotePrefix="0" xfId="0"/>
  </cellXfs>
  <cellStyles count="1">
    <cellStyle name="Normal" xfId="0" builtinId="0" hidden="0"/>
  </cellStyles>
  <dxfs count="2">
    <dxf>
      <font>
        <b val="1"/>
        <color rgb="00B42318"/>
      </font>
      <fill>
        <patternFill patternType="solid">
          <fgColor rgb="00FDE2E2"/>
        </patternFill>
      </fill>
    </dxf>
    <dxf>
      <font>
        <b val="1"/>
        <color rgb="00067647"/>
      </font>
      <fill>
        <patternFill patternType="solid">
          <fgColor rgb="00E3F8EF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B24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98" customWidth="1" min="2" max="2"/>
  </cols>
  <sheetData>
    <row r="2" ht="30" customHeight="1">
      <c r="B2" s="1" t="inlineStr">
        <is>
          <t>📦  Etsy Inventory &amp; Profit Tracker</t>
        </is>
      </c>
    </row>
    <row r="3">
      <c r="B3" s="2" t="inlineStr">
        <is>
          <t>A free template from Findig  ·  findig.app  ·  built by an Etsy seller</t>
        </is>
      </c>
    </row>
    <row r="5">
      <c r="B5" s="3" t="inlineStr">
        <is>
          <t>What this does</t>
        </is>
      </c>
    </row>
    <row r="6">
      <c r="B6" s="4" t="inlineStr">
        <is>
          <t>Track your stock per variation, your costs, and your real profit after every Etsy fee — in one tidy sheet. Two tabs do the work: fill in Inventory, log each sale in Sales, and everything else calculates itself.</t>
        </is>
      </c>
    </row>
    <row r="8">
      <c r="B8" s="3" t="inlineStr">
        <is>
          <t>How to use it</t>
        </is>
      </c>
    </row>
    <row r="9">
      <c r="B9" s="4" t="inlineStr">
        <is>
          <t>1.  Inventory tab — one row per variation (colour / size). Enter stock, what it costs you to make, and a reorder point. Stock left and a LOW flag update automatically.</t>
        </is>
      </c>
    </row>
    <row r="10">
      <c r="B10" s="4" t="inlineStr">
        <is>
          <t>2.  Sales tab — pick the item from the dropdown, enter the price, quantity and shipping. Etsy fees, cost of goods and profit fill in for you.</t>
        </is>
      </c>
    </row>
    <row r="11">
      <c r="B11" s="4" t="inlineStr">
        <is>
          <t>3.  Monthly summary tab — units, revenue, fees and profit rolled up by month. Ready for tax time.</t>
        </is>
      </c>
    </row>
    <row r="12">
      <c r="B12" s="4" t="inlineStr">
        <is>
          <t>4.  Settings tab — fee rates are pre-filled for Etsy. If yours differ by country, change them once and every row updates.</t>
        </is>
      </c>
    </row>
    <row r="14">
      <c r="B14" s="3" t="inlineStr">
        <is>
          <t>Fees included automatically</t>
        </is>
      </c>
    </row>
    <row r="15">
      <c r="B15" s="4" t="inlineStr">
        <is>
          <t>Transaction fee, payment-processing fee (% + fixed) and listing fee — subtracted from every sale so the Profit column is real take-home, not revenue.</t>
        </is>
      </c>
    </row>
    <row r="17">
      <c r="B17" s="5" t="inlineStr">
        <is>
          <t>⚡  Moving to Findig later? This sheet imports in one click.</t>
        </is>
      </c>
    </row>
    <row r="18">
      <c r="B18" s="4" t="inlineStr">
        <is>
          <t>The Inventory tab is laid out to match Findig exactly, so when you outgrow the spreadsheet you import it as-is — no reformatting. The columns map straight across:</t>
        </is>
      </c>
    </row>
    <row r="19" ht="30" customHeight="1">
      <c r="B19" s="6" t="inlineStr">
        <is>
          <t xml:space="preserve">      Product → product type   ·   Colour → colour   ·   Size → size   ·   Option → 3rd option   ·   Stock → stock   ·   Cost to make → material cost   ·   Reorder point → low-stock threshold</t>
        </is>
      </c>
    </row>
    <row r="21" ht="32" customHeight="1">
      <c r="B21" s="4" t="inlineStr">
        <is>
          <t>And Findig does the rest automatically — imports your Etsy orders, deducts the exact variation sold, calculates profit after every fee, warns you before you run out, and pushes tracking back to Etsy.</t>
        </is>
      </c>
    </row>
    <row r="22">
      <c r="B22" s="7" t="inlineStr">
        <is>
          <t>→  Start free during early access:   https://findig.app</t>
        </is>
      </c>
    </row>
    <row r="24">
      <c r="B24" s="8" t="inlineStr">
        <is>
          <t>Free to keep and share. Etsy is a trademark of Etsy, Inc.; this template is independent and not affiliated with or endorsed by Etsy. Fee rates checked June 2026.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C8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40" customWidth="1" min="2" max="2"/>
    <col width="14" customWidth="1" min="3" max="3"/>
  </cols>
  <sheetData>
    <row r="2">
      <c r="B2" s="9" t="inlineStr">
        <is>
          <t>Fee settings</t>
        </is>
      </c>
    </row>
    <row r="3">
      <c r="B3" s="10" t="inlineStr">
        <is>
          <t>Edit to match your shop / country. The Sales tab uses these.</t>
        </is>
      </c>
    </row>
    <row r="5">
      <c r="B5" s="11" t="inlineStr">
        <is>
          <t>Transaction fee</t>
        </is>
      </c>
      <c r="C5" s="12" t="n">
        <v>0.065</v>
      </c>
    </row>
    <row r="6">
      <c r="B6" s="11" t="inlineStr">
        <is>
          <t>Payment processing %</t>
        </is>
      </c>
      <c r="C6" s="12" t="n">
        <v>0.04</v>
      </c>
    </row>
    <row r="7">
      <c r="B7" s="11" t="inlineStr">
        <is>
          <t>Payment processing fixed</t>
        </is>
      </c>
      <c r="C7" s="13" t="n">
        <v>0.3</v>
      </c>
    </row>
    <row r="8">
      <c r="B8" s="11" t="inlineStr">
        <is>
          <t>Listing fee (per item)</t>
        </is>
      </c>
      <c r="C8" s="13" t="n">
        <v>0.2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301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16" customWidth="1" min="2" max="2"/>
    <col width="10" customWidth="1" min="3" max="3"/>
    <col width="12" customWidth="1" min="4" max="4"/>
    <col width="9" customWidth="1" min="5" max="5"/>
    <col width="14" customWidth="1" min="6" max="6"/>
    <col width="14" customWidth="1" min="7" max="7"/>
    <col width="12" customWidth="1" min="8" max="8"/>
    <col width="12" customWidth="1" min="9" max="9"/>
    <col width="12" customWidth="1" min="10" max="10"/>
    <col width="30" customWidth="1" min="11" max="11"/>
  </cols>
  <sheetData>
    <row r="1" ht="26" customHeight="1">
      <c r="A1" s="14" t="inlineStr">
        <is>
          <t>Product</t>
        </is>
      </c>
      <c r="B1" s="14" t="inlineStr">
        <is>
          <t>Colour</t>
        </is>
      </c>
      <c r="C1" s="14" t="inlineStr">
        <is>
          <t>Size</t>
        </is>
      </c>
      <c r="D1" s="14" t="inlineStr">
        <is>
          <t>Option</t>
        </is>
      </c>
      <c r="E1" s="14" t="inlineStr">
        <is>
          <t>Stock</t>
        </is>
      </c>
      <c r="F1" s="14" t="inlineStr">
        <is>
          <t>Cost to make</t>
        </is>
      </c>
      <c r="G1" s="14" t="inlineStr">
        <is>
          <t>Reorder point</t>
        </is>
      </c>
      <c r="H1" s="15" t="inlineStr">
        <is>
          <t>Units sold</t>
        </is>
      </c>
      <c r="I1" s="15" t="inlineStr">
        <is>
          <t>Stock left</t>
        </is>
      </c>
      <c r="J1" s="15" t="inlineStr">
        <is>
          <t>Status</t>
        </is>
      </c>
      <c r="K1" s="15" t="inlineStr">
        <is>
          <t>Item (auto)</t>
        </is>
      </c>
    </row>
    <row r="2">
      <c r="A2" s="16" t="inlineStr">
        <is>
          <t>Knitted Hat</t>
        </is>
      </c>
      <c r="B2" s="16" t="inlineStr">
        <is>
          <t>Forest Green</t>
        </is>
      </c>
      <c r="C2" s="16" t="inlineStr">
        <is>
          <t>M</t>
        </is>
      </c>
      <c r="D2" s="16" t="inlineStr"/>
      <c r="E2" s="17" t="n">
        <v>20</v>
      </c>
      <c r="F2" s="18" t="n">
        <v>6.5</v>
      </c>
      <c r="G2" s="17" t="n">
        <v>5</v>
      </c>
      <c r="H2" s="19">
        <f>IF($A2="","",SUMIFS(Sales!$D:$D,Sales!$B:$B,$K2))</f>
        <v/>
      </c>
      <c r="I2" s="19">
        <f>IF($A2="","",$E2-$H2)</f>
        <v/>
      </c>
      <c r="J2" s="19">
        <f>IF($A2="","",IF($I2&lt;=$G2,"LOW","OK"))</f>
        <v/>
      </c>
      <c r="K2" s="20">
        <f>IF($A2="","",$A2&amp;IF($B2="",""," · "&amp;$B2)&amp;IF($C2="",""," · "&amp;$C2)&amp;IF($D2="",""," · "&amp;$D2))</f>
        <v/>
      </c>
    </row>
    <row r="3">
      <c r="A3" s="21" t="inlineStr">
        <is>
          <t>Knitted Hat</t>
        </is>
      </c>
      <c r="B3" s="21" t="inlineStr">
        <is>
          <t>Charcoal</t>
        </is>
      </c>
      <c r="C3" s="21" t="inlineStr">
        <is>
          <t>L</t>
        </is>
      </c>
      <c r="D3" s="21" t="inlineStr"/>
      <c r="E3" s="22" t="n">
        <v>15</v>
      </c>
      <c r="F3" s="23" t="n">
        <v>6.5</v>
      </c>
      <c r="G3" s="22" t="n">
        <v>5</v>
      </c>
      <c r="H3" s="19">
        <f>IF($A3="","",SUMIFS(Sales!$D:$D,Sales!$B:$B,$K3))</f>
        <v/>
      </c>
      <c r="I3" s="19">
        <f>IF($A3="","",$E3-$H3)</f>
        <v/>
      </c>
      <c r="J3" s="19">
        <f>IF($A3="","",IF($I3&lt;=$G3,"LOW","OK"))</f>
        <v/>
      </c>
      <c r="K3" s="20">
        <f>IF($A3="","",$A3&amp;IF($B3="",""," · "&amp;$B3)&amp;IF($C3="",""," · "&amp;$C3)&amp;IF($D3="",""," · "&amp;$D3))</f>
        <v/>
      </c>
    </row>
    <row r="4">
      <c r="A4" s="16" t="inlineStr">
        <is>
          <t>Soy Candle</t>
        </is>
      </c>
      <c r="B4" s="16" t="inlineStr">
        <is>
          <t>Vanilla</t>
        </is>
      </c>
      <c r="C4" s="16" t="inlineStr"/>
      <c r="D4" s="16" t="inlineStr"/>
      <c r="E4" s="17" t="n">
        <v>40</v>
      </c>
      <c r="F4" s="18" t="n">
        <v>3.2</v>
      </c>
      <c r="G4" s="17" t="n">
        <v>10</v>
      </c>
      <c r="H4" s="19">
        <f>IF($A4="","",SUMIFS(Sales!$D:$D,Sales!$B:$B,$K4))</f>
        <v/>
      </c>
      <c r="I4" s="19">
        <f>IF($A4="","",$E4-$H4)</f>
        <v/>
      </c>
      <c r="J4" s="19">
        <f>IF($A4="","",IF($I4&lt;=$G4,"LOW","OK"))</f>
        <v/>
      </c>
      <c r="K4" s="20">
        <f>IF($A4="","",$A4&amp;IF($B4="",""," · "&amp;$B4)&amp;IF($C4="",""," · "&amp;$C4)&amp;IF($D4="",""," · "&amp;$D4))</f>
        <v/>
      </c>
    </row>
    <row r="5">
      <c r="A5" s="21" t="n"/>
      <c r="B5" s="21" t="n"/>
      <c r="C5" s="21" t="n"/>
      <c r="D5" s="21" t="n"/>
      <c r="E5" s="22" t="n"/>
      <c r="F5" s="23" t="n"/>
      <c r="G5" s="22" t="n"/>
      <c r="H5" s="19">
        <f>IF($A5="","",SUMIFS(Sales!$D:$D,Sales!$B:$B,$K5))</f>
        <v/>
      </c>
      <c r="I5" s="19">
        <f>IF($A5="","",$E5-$H5)</f>
        <v/>
      </c>
      <c r="J5" s="19">
        <f>IF($A5="","",IF($I5&lt;=$G5,"LOW","OK"))</f>
        <v/>
      </c>
      <c r="K5" s="20">
        <f>IF($A5="","",$A5&amp;IF($B5="",""," · "&amp;$B5)&amp;IF($C5="",""," · "&amp;$C5)&amp;IF($D5="",""," · "&amp;$D5))</f>
        <v/>
      </c>
    </row>
    <row r="6">
      <c r="A6" s="16" t="n"/>
      <c r="B6" s="16" t="n"/>
      <c r="C6" s="16" t="n"/>
      <c r="D6" s="16" t="n"/>
      <c r="E6" s="17" t="n"/>
      <c r="F6" s="18" t="n"/>
      <c r="G6" s="17" t="n"/>
      <c r="H6" s="19">
        <f>IF($A6="","",SUMIFS(Sales!$D:$D,Sales!$B:$B,$K6))</f>
        <v/>
      </c>
      <c r="I6" s="19">
        <f>IF($A6="","",$E6-$H6)</f>
        <v/>
      </c>
      <c r="J6" s="19">
        <f>IF($A6="","",IF($I6&lt;=$G6,"LOW","OK"))</f>
        <v/>
      </c>
      <c r="K6" s="20">
        <f>IF($A6="","",$A6&amp;IF($B6="",""," · "&amp;$B6)&amp;IF($C6="",""," · "&amp;$C6)&amp;IF($D6="",""," · "&amp;$D6))</f>
        <v/>
      </c>
    </row>
    <row r="7">
      <c r="A7" s="21" t="n"/>
      <c r="B7" s="21" t="n"/>
      <c r="C7" s="21" t="n"/>
      <c r="D7" s="21" t="n"/>
      <c r="E7" s="22" t="n"/>
      <c r="F7" s="23" t="n"/>
      <c r="G7" s="22" t="n"/>
      <c r="H7" s="19">
        <f>IF($A7="","",SUMIFS(Sales!$D:$D,Sales!$B:$B,$K7))</f>
        <v/>
      </c>
      <c r="I7" s="19">
        <f>IF($A7="","",$E7-$H7)</f>
        <v/>
      </c>
      <c r="J7" s="19">
        <f>IF($A7="","",IF($I7&lt;=$G7,"LOW","OK"))</f>
        <v/>
      </c>
      <c r="K7" s="20">
        <f>IF($A7="","",$A7&amp;IF($B7="",""," · "&amp;$B7)&amp;IF($C7="",""," · "&amp;$C7)&amp;IF($D7="",""," · "&amp;$D7))</f>
        <v/>
      </c>
    </row>
    <row r="8">
      <c r="A8" s="16" t="n"/>
      <c r="B8" s="16" t="n"/>
      <c r="C8" s="16" t="n"/>
      <c r="D8" s="16" t="n"/>
      <c r="E8" s="17" t="n"/>
      <c r="F8" s="18" t="n"/>
      <c r="G8" s="17" t="n"/>
      <c r="H8" s="19">
        <f>IF($A8="","",SUMIFS(Sales!$D:$D,Sales!$B:$B,$K8))</f>
        <v/>
      </c>
      <c r="I8" s="19">
        <f>IF($A8="","",$E8-$H8)</f>
        <v/>
      </c>
      <c r="J8" s="19">
        <f>IF($A8="","",IF($I8&lt;=$G8,"LOW","OK"))</f>
        <v/>
      </c>
      <c r="K8" s="20">
        <f>IF($A8="","",$A8&amp;IF($B8="",""," · "&amp;$B8)&amp;IF($C8="",""," · "&amp;$C8)&amp;IF($D8="",""," · "&amp;$D8))</f>
        <v/>
      </c>
    </row>
    <row r="9">
      <c r="A9" s="21" t="n"/>
      <c r="B9" s="21" t="n"/>
      <c r="C9" s="21" t="n"/>
      <c r="D9" s="21" t="n"/>
      <c r="E9" s="22" t="n"/>
      <c r="F9" s="23" t="n"/>
      <c r="G9" s="22" t="n"/>
      <c r="H9" s="19">
        <f>IF($A9="","",SUMIFS(Sales!$D:$D,Sales!$B:$B,$K9))</f>
        <v/>
      </c>
      <c r="I9" s="19">
        <f>IF($A9="","",$E9-$H9)</f>
        <v/>
      </c>
      <c r="J9" s="19">
        <f>IF($A9="","",IF($I9&lt;=$G9,"LOW","OK"))</f>
        <v/>
      </c>
      <c r="K9" s="20">
        <f>IF($A9="","",$A9&amp;IF($B9="",""," · "&amp;$B9)&amp;IF($C9="",""," · "&amp;$C9)&amp;IF($D9="",""," · "&amp;$D9))</f>
        <v/>
      </c>
    </row>
    <row r="10">
      <c r="A10" s="16" t="n"/>
      <c r="B10" s="16" t="n"/>
      <c r="C10" s="16" t="n"/>
      <c r="D10" s="16" t="n"/>
      <c r="E10" s="17" t="n"/>
      <c r="F10" s="18" t="n"/>
      <c r="G10" s="17" t="n"/>
      <c r="H10" s="19">
        <f>IF($A10="","",SUMIFS(Sales!$D:$D,Sales!$B:$B,$K10))</f>
        <v/>
      </c>
      <c r="I10" s="19">
        <f>IF($A10="","",$E10-$H10)</f>
        <v/>
      </c>
      <c r="J10" s="19">
        <f>IF($A10="","",IF($I10&lt;=$G10,"LOW","OK"))</f>
        <v/>
      </c>
      <c r="K10" s="20">
        <f>IF($A10="","",$A10&amp;IF($B10="",""," · "&amp;$B10)&amp;IF($C10="",""," · "&amp;$C10)&amp;IF($D10="",""," · "&amp;$D10))</f>
        <v/>
      </c>
    </row>
    <row r="11">
      <c r="A11" s="21" t="n"/>
      <c r="B11" s="21" t="n"/>
      <c r="C11" s="21" t="n"/>
      <c r="D11" s="21" t="n"/>
      <c r="E11" s="22" t="n"/>
      <c r="F11" s="23" t="n"/>
      <c r="G11" s="22" t="n"/>
      <c r="H11" s="19">
        <f>IF($A11="","",SUMIFS(Sales!$D:$D,Sales!$B:$B,$K11))</f>
        <v/>
      </c>
      <c r="I11" s="19">
        <f>IF($A11="","",$E11-$H11)</f>
        <v/>
      </c>
      <c r="J11" s="19">
        <f>IF($A11="","",IF($I11&lt;=$G11,"LOW","OK"))</f>
        <v/>
      </c>
      <c r="K11" s="20">
        <f>IF($A11="","",$A11&amp;IF($B11="",""," · "&amp;$B11)&amp;IF($C11="",""," · "&amp;$C11)&amp;IF($D11="",""," · "&amp;$D11))</f>
        <v/>
      </c>
    </row>
    <row r="12">
      <c r="A12" s="16" t="n"/>
      <c r="B12" s="16" t="n"/>
      <c r="C12" s="16" t="n"/>
      <c r="D12" s="16" t="n"/>
      <c r="E12" s="17" t="n"/>
      <c r="F12" s="18" t="n"/>
      <c r="G12" s="17" t="n"/>
      <c r="H12" s="19">
        <f>IF($A12="","",SUMIFS(Sales!$D:$D,Sales!$B:$B,$K12))</f>
        <v/>
      </c>
      <c r="I12" s="19">
        <f>IF($A12="","",$E12-$H12)</f>
        <v/>
      </c>
      <c r="J12" s="19">
        <f>IF($A12="","",IF($I12&lt;=$G12,"LOW","OK"))</f>
        <v/>
      </c>
      <c r="K12" s="20">
        <f>IF($A12="","",$A12&amp;IF($B12="",""," · "&amp;$B12)&amp;IF($C12="",""," · "&amp;$C12)&amp;IF($D12="",""," · "&amp;$D12))</f>
        <v/>
      </c>
    </row>
    <row r="13">
      <c r="A13" s="21" t="n"/>
      <c r="B13" s="21" t="n"/>
      <c r="C13" s="21" t="n"/>
      <c r="D13" s="21" t="n"/>
      <c r="E13" s="22" t="n"/>
      <c r="F13" s="23" t="n"/>
      <c r="G13" s="22" t="n"/>
      <c r="H13" s="19">
        <f>IF($A13="","",SUMIFS(Sales!$D:$D,Sales!$B:$B,$K13))</f>
        <v/>
      </c>
      <c r="I13" s="19">
        <f>IF($A13="","",$E13-$H13)</f>
        <v/>
      </c>
      <c r="J13" s="19">
        <f>IF($A13="","",IF($I13&lt;=$G13,"LOW","OK"))</f>
        <v/>
      </c>
      <c r="K13" s="20">
        <f>IF($A13="","",$A13&amp;IF($B13="",""," · "&amp;$B13)&amp;IF($C13="",""," · "&amp;$C13)&amp;IF($D13="",""," · "&amp;$D13))</f>
        <v/>
      </c>
    </row>
    <row r="14">
      <c r="A14" s="16" t="n"/>
      <c r="B14" s="16" t="n"/>
      <c r="C14" s="16" t="n"/>
      <c r="D14" s="16" t="n"/>
      <c r="E14" s="17" t="n"/>
      <c r="F14" s="18" t="n"/>
      <c r="G14" s="17" t="n"/>
      <c r="H14" s="19">
        <f>IF($A14="","",SUMIFS(Sales!$D:$D,Sales!$B:$B,$K14))</f>
        <v/>
      </c>
      <c r="I14" s="19">
        <f>IF($A14="","",$E14-$H14)</f>
        <v/>
      </c>
      <c r="J14" s="19">
        <f>IF($A14="","",IF($I14&lt;=$G14,"LOW","OK"))</f>
        <v/>
      </c>
      <c r="K14" s="20">
        <f>IF($A14="","",$A14&amp;IF($B14="",""," · "&amp;$B14)&amp;IF($C14="",""," · "&amp;$C14)&amp;IF($D14="",""," · "&amp;$D14))</f>
        <v/>
      </c>
    </row>
    <row r="15">
      <c r="A15" s="21" t="n"/>
      <c r="B15" s="21" t="n"/>
      <c r="C15" s="21" t="n"/>
      <c r="D15" s="21" t="n"/>
      <c r="E15" s="22" t="n"/>
      <c r="F15" s="23" t="n"/>
      <c r="G15" s="22" t="n"/>
      <c r="H15" s="19">
        <f>IF($A15="","",SUMIFS(Sales!$D:$D,Sales!$B:$B,$K15))</f>
        <v/>
      </c>
      <c r="I15" s="19">
        <f>IF($A15="","",$E15-$H15)</f>
        <v/>
      </c>
      <c r="J15" s="19">
        <f>IF($A15="","",IF($I15&lt;=$G15,"LOW","OK"))</f>
        <v/>
      </c>
      <c r="K15" s="20">
        <f>IF($A15="","",$A15&amp;IF($B15="",""," · "&amp;$B15)&amp;IF($C15="",""," · "&amp;$C15)&amp;IF($D15="",""," · "&amp;$D15))</f>
        <v/>
      </c>
    </row>
    <row r="16">
      <c r="A16" s="16" t="n"/>
      <c r="B16" s="16" t="n"/>
      <c r="C16" s="16" t="n"/>
      <c r="D16" s="16" t="n"/>
      <c r="E16" s="17" t="n"/>
      <c r="F16" s="18" t="n"/>
      <c r="G16" s="17" t="n"/>
      <c r="H16" s="19">
        <f>IF($A16="","",SUMIFS(Sales!$D:$D,Sales!$B:$B,$K16))</f>
        <v/>
      </c>
      <c r="I16" s="19">
        <f>IF($A16="","",$E16-$H16)</f>
        <v/>
      </c>
      <c r="J16" s="19">
        <f>IF($A16="","",IF($I16&lt;=$G16,"LOW","OK"))</f>
        <v/>
      </c>
      <c r="K16" s="20">
        <f>IF($A16="","",$A16&amp;IF($B16="",""," · "&amp;$B16)&amp;IF($C16="",""," · "&amp;$C16)&amp;IF($D16="",""," · "&amp;$D16))</f>
        <v/>
      </c>
    </row>
    <row r="17">
      <c r="A17" s="21" t="n"/>
      <c r="B17" s="21" t="n"/>
      <c r="C17" s="21" t="n"/>
      <c r="D17" s="21" t="n"/>
      <c r="E17" s="22" t="n"/>
      <c r="F17" s="23" t="n"/>
      <c r="G17" s="22" t="n"/>
      <c r="H17" s="19">
        <f>IF($A17="","",SUMIFS(Sales!$D:$D,Sales!$B:$B,$K17))</f>
        <v/>
      </c>
      <c r="I17" s="19">
        <f>IF($A17="","",$E17-$H17)</f>
        <v/>
      </c>
      <c r="J17" s="19">
        <f>IF($A17="","",IF($I17&lt;=$G17,"LOW","OK"))</f>
        <v/>
      </c>
      <c r="K17" s="20">
        <f>IF($A17="","",$A17&amp;IF($B17="",""," · "&amp;$B17)&amp;IF($C17="",""," · "&amp;$C17)&amp;IF($D17="",""," · "&amp;$D17))</f>
        <v/>
      </c>
    </row>
    <row r="18">
      <c r="A18" s="16" t="n"/>
      <c r="B18" s="16" t="n"/>
      <c r="C18" s="16" t="n"/>
      <c r="D18" s="16" t="n"/>
      <c r="E18" s="17" t="n"/>
      <c r="F18" s="18" t="n"/>
      <c r="G18" s="17" t="n"/>
      <c r="H18" s="19">
        <f>IF($A18="","",SUMIFS(Sales!$D:$D,Sales!$B:$B,$K18))</f>
        <v/>
      </c>
      <c r="I18" s="19">
        <f>IF($A18="","",$E18-$H18)</f>
        <v/>
      </c>
      <c r="J18" s="19">
        <f>IF($A18="","",IF($I18&lt;=$G18,"LOW","OK"))</f>
        <v/>
      </c>
      <c r="K18" s="20">
        <f>IF($A18="","",$A18&amp;IF($B18="",""," · "&amp;$B18)&amp;IF($C18="",""," · "&amp;$C18)&amp;IF($D18="",""," · "&amp;$D18))</f>
        <v/>
      </c>
    </row>
    <row r="19">
      <c r="A19" s="21" t="n"/>
      <c r="B19" s="21" t="n"/>
      <c r="C19" s="21" t="n"/>
      <c r="D19" s="21" t="n"/>
      <c r="E19" s="22" t="n"/>
      <c r="F19" s="23" t="n"/>
      <c r="G19" s="22" t="n"/>
      <c r="H19" s="19">
        <f>IF($A19="","",SUMIFS(Sales!$D:$D,Sales!$B:$B,$K19))</f>
        <v/>
      </c>
      <c r="I19" s="19">
        <f>IF($A19="","",$E19-$H19)</f>
        <v/>
      </c>
      <c r="J19" s="19">
        <f>IF($A19="","",IF($I19&lt;=$G19,"LOW","OK"))</f>
        <v/>
      </c>
      <c r="K19" s="20">
        <f>IF($A19="","",$A19&amp;IF($B19="",""," · "&amp;$B19)&amp;IF($C19="",""," · "&amp;$C19)&amp;IF($D19="",""," · "&amp;$D19))</f>
        <v/>
      </c>
    </row>
    <row r="20">
      <c r="A20" s="16" t="n"/>
      <c r="B20" s="16" t="n"/>
      <c r="C20" s="16" t="n"/>
      <c r="D20" s="16" t="n"/>
      <c r="E20" s="17" t="n"/>
      <c r="F20" s="18" t="n"/>
      <c r="G20" s="17" t="n"/>
      <c r="H20" s="19">
        <f>IF($A20="","",SUMIFS(Sales!$D:$D,Sales!$B:$B,$K20))</f>
        <v/>
      </c>
      <c r="I20" s="19">
        <f>IF($A20="","",$E20-$H20)</f>
        <v/>
      </c>
      <c r="J20" s="19">
        <f>IF($A20="","",IF($I20&lt;=$G20,"LOW","OK"))</f>
        <v/>
      </c>
      <c r="K20" s="20">
        <f>IF($A20="","",$A20&amp;IF($B20="",""," · "&amp;$B20)&amp;IF($C20="",""," · "&amp;$C20)&amp;IF($D20="",""," · "&amp;$D20))</f>
        <v/>
      </c>
    </row>
    <row r="21">
      <c r="A21" s="21" t="n"/>
      <c r="B21" s="21" t="n"/>
      <c r="C21" s="21" t="n"/>
      <c r="D21" s="21" t="n"/>
      <c r="E21" s="22" t="n"/>
      <c r="F21" s="23" t="n"/>
      <c r="G21" s="22" t="n"/>
      <c r="H21" s="19">
        <f>IF($A21="","",SUMIFS(Sales!$D:$D,Sales!$B:$B,$K21))</f>
        <v/>
      </c>
      <c r="I21" s="19">
        <f>IF($A21="","",$E21-$H21)</f>
        <v/>
      </c>
      <c r="J21" s="19">
        <f>IF($A21="","",IF($I21&lt;=$G21,"LOW","OK"))</f>
        <v/>
      </c>
      <c r="K21" s="20">
        <f>IF($A21="","",$A21&amp;IF($B21="",""," · "&amp;$B21)&amp;IF($C21="",""," · "&amp;$C21)&amp;IF($D21="",""," · "&amp;$D21))</f>
        <v/>
      </c>
    </row>
    <row r="22">
      <c r="A22" s="16" t="n"/>
      <c r="B22" s="16" t="n"/>
      <c r="C22" s="16" t="n"/>
      <c r="D22" s="16" t="n"/>
      <c r="E22" s="17" t="n"/>
      <c r="F22" s="18" t="n"/>
      <c r="G22" s="17" t="n"/>
      <c r="H22" s="19">
        <f>IF($A22="","",SUMIFS(Sales!$D:$D,Sales!$B:$B,$K22))</f>
        <v/>
      </c>
      <c r="I22" s="19">
        <f>IF($A22="","",$E22-$H22)</f>
        <v/>
      </c>
      <c r="J22" s="19">
        <f>IF($A22="","",IF($I22&lt;=$G22,"LOW","OK"))</f>
        <v/>
      </c>
      <c r="K22" s="20">
        <f>IF($A22="","",$A22&amp;IF($B22="",""," · "&amp;$B22)&amp;IF($C22="",""," · "&amp;$C22)&amp;IF($D22="",""," · "&amp;$D22))</f>
        <v/>
      </c>
    </row>
    <row r="23">
      <c r="A23" s="21" t="n"/>
      <c r="B23" s="21" t="n"/>
      <c r="C23" s="21" t="n"/>
      <c r="D23" s="21" t="n"/>
      <c r="E23" s="22" t="n"/>
      <c r="F23" s="23" t="n"/>
      <c r="G23" s="22" t="n"/>
      <c r="H23" s="19">
        <f>IF($A23="","",SUMIFS(Sales!$D:$D,Sales!$B:$B,$K23))</f>
        <v/>
      </c>
      <c r="I23" s="19">
        <f>IF($A23="","",$E23-$H23)</f>
        <v/>
      </c>
      <c r="J23" s="19">
        <f>IF($A23="","",IF($I23&lt;=$G23,"LOW","OK"))</f>
        <v/>
      </c>
      <c r="K23" s="20">
        <f>IF($A23="","",$A23&amp;IF($B23="",""," · "&amp;$B23)&amp;IF($C23="",""," · "&amp;$C23)&amp;IF($D23="",""," · "&amp;$D23))</f>
        <v/>
      </c>
    </row>
    <row r="24">
      <c r="A24" s="16" t="n"/>
      <c r="B24" s="16" t="n"/>
      <c r="C24" s="16" t="n"/>
      <c r="D24" s="16" t="n"/>
      <c r="E24" s="17" t="n"/>
      <c r="F24" s="18" t="n"/>
      <c r="G24" s="17" t="n"/>
      <c r="H24" s="19">
        <f>IF($A24="","",SUMIFS(Sales!$D:$D,Sales!$B:$B,$K24))</f>
        <v/>
      </c>
      <c r="I24" s="19">
        <f>IF($A24="","",$E24-$H24)</f>
        <v/>
      </c>
      <c r="J24" s="19">
        <f>IF($A24="","",IF($I24&lt;=$G24,"LOW","OK"))</f>
        <v/>
      </c>
      <c r="K24" s="20">
        <f>IF($A24="","",$A24&amp;IF($B24="",""," · "&amp;$B24)&amp;IF($C24="",""," · "&amp;$C24)&amp;IF($D24="",""," · "&amp;$D24))</f>
        <v/>
      </c>
    </row>
    <row r="25">
      <c r="A25" s="21" t="n"/>
      <c r="B25" s="21" t="n"/>
      <c r="C25" s="21" t="n"/>
      <c r="D25" s="21" t="n"/>
      <c r="E25" s="22" t="n"/>
      <c r="F25" s="23" t="n"/>
      <c r="G25" s="22" t="n"/>
      <c r="H25" s="19">
        <f>IF($A25="","",SUMIFS(Sales!$D:$D,Sales!$B:$B,$K25))</f>
        <v/>
      </c>
      <c r="I25" s="19">
        <f>IF($A25="","",$E25-$H25)</f>
        <v/>
      </c>
      <c r="J25" s="19">
        <f>IF($A25="","",IF($I25&lt;=$G25,"LOW","OK"))</f>
        <v/>
      </c>
      <c r="K25" s="20">
        <f>IF($A25="","",$A25&amp;IF($B25="",""," · "&amp;$B25)&amp;IF($C25="",""," · "&amp;$C25)&amp;IF($D25="",""," · "&amp;$D25))</f>
        <v/>
      </c>
    </row>
    <row r="26">
      <c r="A26" s="16" t="n"/>
      <c r="B26" s="16" t="n"/>
      <c r="C26" s="16" t="n"/>
      <c r="D26" s="16" t="n"/>
      <c r="E26" s="17" t="n"/>
      <c r="F26" s="18" t="n"/>
      <c r="G26" s="17" t="n"/>
      <c r="H26" s="19">
        <f>IF($A26="","",SUMIFS(Sales!$D:$D,Sales!$B:$B,$K26))</f>
        <v/>
      </c>
      <c r="I26" s="19">
        <f>IF($A26="","",$E26-$H26)</f>
        <v/>
      </c>
      <c r="J26" s="19">
        <f>IF($A26="","",IF($I26&lt;=$G26,"LOW","OK"))</f>
        <v/>
      </c>
      <c r="K26" s="20">
        <f>IF($A26="","",$A26&amp;IF($B26="",""," · "&amp;$B26)&amp;IF($C26="",""," · "&amp;$C26)&amp;IF($D26="",""," · "&amp;$D26))</f>
        <v/>
      </c>
    </row>
    <row r="27">
      <c r="A27" s="21" t="n"/>
      <c r="B27" s="21" t="n"/>
      <c r="C27" s="21" t="n"/>
      <c r="D27" s="21" t="n"/>
      <c r="E27" s="22" t="n"/>
      <c r="F27" s="23" t="n"/>
      <c r="G27" s="22" t="n"/>
      <c r="H27" s="19">
        <f>IF($A27="","",SUMIFS(Sales!$D:$D,Sales!$B:$B,$K27))</f>
        <v/>
      </c>
      <c r="I27" s="19">
        <f>IF($A27="","",$E27-$H27)</f>
        <v/>
      </c>
      <c r="J27" s="19">
        <f>IF($A27="","",IF($I27&lt;=$G27,"LOW","OK"))</f>
        <v/>
      </c>
      <c r="K27" s="20">
        <f>IF($A27="","",$A27&amp;IF($B27="",""," · "&amp;$B27)&amp;IF($C27="",""," · "&amp;$C27)&amp;IF($D27="",""," · "&amp;$D27))</f>
        <v/>
      </c>
    </row>
    <row r="28">
      <c r="A28" s="16" t="n"/>
      <c r="B28" s="16" t="n"/>
      <c r="C28" s="16" t="n"/>
      <c r="D28" s="16" t="n"/>
      <c r="E28" s="17" t="n"/>
      <c r="F28" s="18" t="n"/>
      <c r="G28" s="17" t="n"/>
      <c r="H28" s="19">
        <f>IF($A28="","",SUMIFS(Sales!$D:$D,Sales!$B:$B,$K28))</f>
        <v/>
      </c>
      <c r="I28" s="19">
        <f>IF($A28="","",$E28-$H28)</f>
        <v/>
      </c>
      <c r="J28" s="19">
        <f>IF($A28="","",IF($I28&lt;=$G28,"LOW","OK"))</f>
        <v/>
      </c>
      <c r="K28" s="20">
        <f>IF($A28="","",$A28&amp;IF($B28="",""," · "&amp;$B28)&amp;IF($C28="",""," · "&amp;$C28)&amp;IF($D28="",""," · "&amp;$D28))</f>
        <v/>
      </c>
    </row>
    <row r="29">
      <c r="A29" s="21" t="n"/>
      <c r="B29" s="21" t="n"/>
      <c r="C29" s="21" t="n"/>
      <c r="D29" s="21" t="n"/>
      <c r="E29" s="22" t="n"/>
      <c r="F29" s="23" t="n"/>
      <c r="G29" s="22" t="n"/>
      <c r="H29" s="19">
        <f>IF($A29="","",SUMIFS(Sales!$D:$D,Sales!$B:$B,$K29))</f>
        <v/>
      </c>
      <c r="I29" s="19">
        <f>IF($A29="","",$E29-$H29)</f>
        <v/>
      </c>
      <c r="J29" s="19">
        <f>IF($A29="","",IF($I29&lt;=$G29,"LOW","OK"))</f>
        <v/>
      </c>
      <c r="K29" s="20">
        <f>IF($A29="","",$A29&amp;IF($B29="",""," · "&amp;$B29)&amp;IF($C29="",""," · "&amp;$C29)&amp;IF($D29="",""," · "&amp;$D29))</f>
        <v/>
      </c>
    </row>
    <row r="30">
      <c r="A30" s="16" t="n"/>
      <c r="B30" s="16" t="n"/>
      <c r="C30" s="16" t="n"/>
      <c r="D30" s="16" t="n"/>
      <c r="E30" s="17" t="n"/>
      <c r="F30" s="18" t="n"/>
      <c r="G30" s="17" t="n"/>
      <c r="H30" s="19">
        <f>IF($A30="","",SUMIFS(Sales!$D:$D,Sales!$B:$B,$K30))</f>
        <v/>
      </c>
      <c r="I30" s="19">
        <f>IF($A30="","",$E30-$H30)</f>
        <v/>
      </c>
      <c r="J30" s="19">
        <f>IF($A30="","",IF($I30&lt;=$G30,"LOW","OK"))</f>
        <v/>
      </c>
      <c r="K30" s="20">
        <f>IF($A30="","",$A30&amp;IF($B30="",""," · "&amp;$B30)&amp;IF($C30="",""," · "&amp;$C30)&amp;IF($D30="",""," · "&amp;$D30))</f>
        <v/>
      </c>
    </row>
    <row r="31">
      <c r="A31" s="21" t="n"/>
      <c r="B31" s="21" t="n"/>
      <c r="C31" s="21" t="n"/>
      <c r="D31" s="21" t="n"/>
      <c r="E31" s="22" t="n"/>
      <c r="F31" s="23" t="n"/>
      <c r="G31" s="22" t="n"/>
      <c r="H31" s="19">
        <f>IF($A31="","",SUMIFS(Sales!$D:$D,Sales!$B:$B,$K31))</f>
        <v/>
      </c>
      <c r="I31" s="19">
        <f>IF($A31="","",$E31-$H31)</f>
        <v/>
      </c>
      <c r="J31" s="19">
        <f>IF($A31="","",IF($I31&lt;=$G31,"LOW","OK"))</f>
        <v/>
      </c>
      <c r="K31" s="20">
        <f>IF($A31="","",$A31&amp;IF($B31="",""," · "&amp;$B31)&amp;IF($C31="",""," · "&amp;$C31)&amp;IF($D31="",""," · "&amp;$D31))</f>
        <v/>
      </c>
    </row>
    <row r="32">
      <c r="A32" s="16" t="n"/>
      <c r="B32" s="16" t="n"/>
      <c r="C32" s="16" t="n"/>
      <c r="D32" s="16" t="n"/>
      <c r="E32" s="17" t="n"/>
      <c r="F32" s="18" t="n"/>
      <c r="G32" s="17" t="n"/>
      <c r="H32" s="19">
        <f>IF($A32="","",SUMIFS(Sales!$D:$D,Sales!$B:$B,$K32))</f>
        <v/>
      </c>
      <c r="I32" s="19">
        <f>IF($A32="","",$E32-$H32)</f>
        <v/>
      </c>
      <c r="J32" s="19">
        <f>IF($A32="","",IF($I32&lt;=$G32,"LOW","OK"))</f>
        <v/>
      </c>
      <c r="K32" s="20">
        <f>IF($A32="","",$A32&amp;IF($B32="",""," · "&amp;$B32)&amp;IF($C32="",""," · "&amp;$C32)&amp;IF($D32="",""," · "&amp;$D32))</f>
        <v/>
      </c>
    </row>
    <row r="33">
      <c r="A33" s="21" t="n"/>
      <c r="B33" s="21" t="n"/>
      <c r="C33" s="21" t="n"/>
      <c r="D33" s="21" t="n"/>
      <c r="E33" s="22" t="n"/>
      <c r="F33" s="23" t="n"/>
      <c r="G33" s="22" t="n"/>
      <c r="H33" s="19">
        <f>IF($A33="","",SUMIFS(Sales!$D:$D,Sales!$B:$B,$K33))</f>
        <v/>
      </c>
      <c r="I33" s="19">
        <f>IF($A33="","",$E33-$H33)</f>
        <v/>
      </c>
      <c r="J33" s="19">
        <f>IF($A33="","",IF($I33&lt;=$G33,"LOW","OK"))</f>
        <v/>
      </c>
      <c r="K33" s="20">
        <f>IF($A33="","",$A33&amp;IF($B33="",""," · "&amp;$B33)&amp;IF($C33="",""," · "&amp;$C33)&amp;IF($D33="",""," · "&amp;$D33))</f>
        <v/>
      </c>
    </row>
    <row r="34">
      <c r="A34" s="16" t="n"/>
      <c r="B34" s="16" t="n"/>
      <c r="C34" s="16" t="n"/>
      <c r="D34" s="16" t="n"/>
      <c r="E34" s="17" t="n"/>
      <c r="F34" s="18" t="n"/>
      <c r="G34" s="17" t="n"/>
      <c r="H34" s="19">
        <f>IF($A34="","",SUMIFS(Sales!$D:$D,Sales!$B:$B,$K34))</f>
        <v/>
      </c>
      <c r="I34" s="19">
        <f>IF($A34="","",$E34-$H34)</f>
        <v/>
      </c>
      <c r="J34" s="19">
        <f>IF($A34="","",IF($I34&lt;=$G34,"LOW","OK"))</f>
        <v/>
      </c>
      <c r="K34" s="20">
        <f>IF($A34="","",$A34&amp;IF($B34="",""," · "&amp;$B34)&amp;IF($C34="",""," · "&amp;$C34)&amp;IF($D34="",""," · "&amp;$D34))</f>
        <v/>
      </c>
    </row>
    <row r="35">
      <c r="A35" s="21" t="n"/>
      <c r="B35" s="21" t="n"/>
      <c r="C35" s="21" t="n"/>
      <c r="D35" s="21" t="n"/>
      <c r="E35" s="22" t="n"/>
      <c r="F35" s="23" t="n"/>
      <c r="G35" s="22" t="n"/>
      <c r="H35" s="19">
        <f>IF($A35="","",SUMIFS(Sales!$D:$D,Sales!$B:$B,$K35))</f>
        <v/>
      </c>
      <c r="I35" s="19">
        <f>IF($A35="","",$E35-$H35)</f>
        <v/>
      </c>
      <c r="J35" s="19">
        <f>IF($A35="","",IF($I35&lt;=$G35,"LOW","OK"))</f>
        <v/>
      </c>
      <c r="K35" s="20">
        <f>IF($A35="","",$A35&amp;IF($B35="",""," · "&amp;$B35)&amp;IF($C35="",""," · "&amp;$C35)&amp;IF($D35="",""," · "&amp;$D35))</f>
        <v/>
      </c>
    </row>
    <row r="36">
      <c r="A36" s="16" t="n"/>
      <c r="B36" s="16" t="n"/>
      <c r="C36" s="16" t="n"/>
      <c r="D36" s="16" t="n"/>
      <c r="E36" s="17" t="n"/>
      <c r="F36" s="18" t="n"/>
      <c r="G36" s="17" t="n"/>
      <c r="H36" s="19">
        <f>IF($A36="","",SUMIFS(Sales!$D:$D,Sales!$B:$B,$K36))</f>
        <v/>
      </c>
      <c r="I36" s="19">
        <f>IF($A36="","",$E36-$H36)</f>
        <v/>
      </c>
      <c r="J36" s="19">
        <f>IF($A36="","",IF($I36&lt;=$G36,"LOW","OK"))</f>
        <v/>
      </c>
      <c r="K36" s="20">
        <f>IF($A36="","",$A36&amp;IF($B36="",""," · "&amp;$B36)&amp;IF($C36="",""," · "&amp;$C36)&amp;IF($D36="",""," · "&amp;$D36))</f>
        <v/>
      </c>
    </row>
    <row r="37">
      <c r="A37" s="21" t="n"/>
      <c r="B37" s="21" t="n"/>
      <c r="C37" s="21" t="n"/>
      <c r="D37" s="21" t="n"/>
      <c r="E37" s="22" t="n"/>
      <c r="F37" s="23" t="n"/>
      <c r="G37" s="22" t="n"/>
      <c r="H37" s="19">
        <f>IF($A37="","",SUMIFS(Sales!$D:$D,Sales!$B:$B,$K37))</f>
        <v/>
      </c>
      <c r="I37" s="19">
        <f>IF($A37="","",$E37-$H37)</f>
        <v/>
      </c>
      <c r="J37" s="19">
        <f>IF($A37="","",IF($I37&lt;=$G37,"LOW","OK"))</f>
        <v/>
      </c>
      <c r="K37" s="20">
        <f>IF($A37="","",$A37&amp;IF($B37="",""," · "&amp;$B37)&amp;IF($C37="",""," · "&amp;$C37)&amp;IF($D37="",""," · "&amp;$D37))</f>
        <v/>
      </c>
    </row>
    <row r="38">
      <c r="A38" s="16" t="n"/>
      <c r="B38" s="16" t="n"/>
      <c r="C38" s="16" t="n"/>
      <c r="D38" s="16" t="n"/>
      <c r="E38" s="17" t="n"/>
      <c r="F38" s="18" t="n"/>
      <c r="G38" s="17" t="n"/>
      <c r="H38" s="19">
        <f>IF($A38="","",SUMIFS(Sales!$D:$D,Sales!$B:$B,$K38))</f>
        <v/>
      </c>
      <c r="I38" s="19">
        <f>IF($A38="","",$E38-$H38)</f>
        <v/>
      </c>
      <c r="J38" s="19">
        <f>IF($A38="","",IF($I38&lt;=$G38,"LOW","OK"))</f>
        <v/>
      </c>
      <c r="K38" s="20">
        <f>IF($A38="","",$A38&amp;IF($B38="",""," · "&amp;$B38)&amp;IF($C38="",""," · "&amp;$C38)&amp;IF($D38="",""," · "&amp;$D38))</f>
        <v/>
      </c>
    </row>
    <row r="39">
      <c r="A39" s="21" t="n"/>
      <c r="B39" s="21" t="n"/>
      <c r="C39" s="21" t="n"/>
      <c r="D39" s="21" t="n"/>
      <c r="E39" s="22" t="n"/>
      <c r="F39" s="23" t="n"/>
      <c r="G39" s="22" t="n"/>
      <c r="H39" s="19">
        <f>IF($A39="","",SUMIFS(Sales!$D:$D,Sales!$B:$B,$K39))</f>
        <v/>
      </c>
      <c r="I39" s="19">
        <f>IF($A39="","",$E39-$H39)</f>
        <v/>
      </c>
      <c r="J39" s="19">
        <f>IF($A39="","",IF($I39&lt;=$G39,"LOW","OK"))</f>
        <v/>
      </c>
      <c r="K39" s="20">
        <f>IF($A39="","",$A39&amp;IF($B39="",""," · "&amp;$B39)&amp;IF($C39="",""," · "&amp;$C39)&amp;IF($D39="",""," · "&amp;$D39))</f>
        <v/>
      </c>
    </row>
    <row r="40">
      <c r="A40" s="16" t="n"/>
      <c r="B40" s="16" t="n"/>
      <c r="C40" s="16" t="n"/>
      <c r="D40" s="16" t="n"/>
      <c r="E40" s="17" t="n"/>
      <c r="F40" s="18" t="n"/>
      <c r="G40" s="17" t="n"/>
      <c r="H40" s="19">
        <f>IF($A40="","",SUMIFS(Sales!$D:$D,Sales!$B:$B,$K40))</f>
        <v/>
      </c>
      <c r="I40" s="19">
        <f>IF($A40="","",$E40-$H40)</f>
        <v/>
      </c>
      <c r="J40" s="19">
        <f>IF($A40="","",IF($I40&lt;=$G40,"LOW","OK"))</f>
        <v/>
      </c>
      <c r="K40" s="20">
        <f>IF($A40="","",$A40&amp;IF($B40="",""," · "&amp;$B40)&amp;IF($C40="",""," · "&amp;$C40)&amp;IF($D40="",""," · "&amp;$D40))</f>
        <v/>
      </c>
    </row>
    <row r="41">
      <c r="A41" s="21" t="n"/>
      <c r="B41" s="21" t="n"/>
      <c r="C41" s="21" t="n"/>
      <c r="D41" s="21" t="n"/>
      <c r="E41" s="22" t="n"/>
      <c r="F41" s="23" t="n"/>
      <c r="G41" s="22" t="n"/>
      <c r="H41" s="19">
        <f>IF($A41="","",SUMIFS(Sales!$D:$D,Sales!$B:$B,$K41))</f>
        <v/>
      </c>
      <c r="I41" s="19">
        <f>IF($A41="","",$E41-$H41)</f>
        <v/>
      </c>
      <c r="J41" s="19">
        <f>IF($A41="","",IF($I41&lt;=$G41,"LOW","OK"))</f>
        <v/>
      </c>
      <c r="K41" s="20">
        <f>IF($A41="","",$A41&amp;IF($B41="",""," · "&amp;$B41)&amp;IF($C41="",""," · "&amp;$C41)&amp;IF($D41="",""," · "&amp;$D41))</f>
        <v/>
      </c>
    </row>
    <row r="42">
      <c r="A42" s="16" t="n"/>
      <c r="B42" s="16" t="n"/>
      <c r="C42" s="16" t="n"/>
      <c r="D42" s="16" t="n"/>
      <c r="E42" s="17" t="n"/>
      <c r="F42" s="18" t="n"/>
      <c r="G42" s="17" t="n"/>
      <c r="H42" s="19">
        <f>IF($A42="","",SUMIFS(Sales!$D:$D,Sales!$B:$B,$K42))</f>
        <v/>
      </c>
      <c r="I42" s="19">
        <f>IF($A42="","",$E42-$H42)</f>
        <v/>
      </c>
      <c r="J42" s="19">
        <f>IF($A42="","",IF($I42&lt;=$G42,"LOW","OK"))</f>
        <v/>
      </c>
      <c r="K42" s="20">
        <f>IF($A42="","",$A42&amp;IF($B42="",""," · "&amp;$B42)&amp;IF($C42="",""," · "&amp;$C42)&amp;IF($D42="",""," · "&amp;$D42))</f>
        <v/>
      </c>
    </row>
    <row r="43">
      <c r="A43" s="21" t="n"/>
      <c r="B43" s="21" t="n"/>
      <c r="C43" s="21" t="n"/>
      <c r="D43" s="21" t="n"/>
      <c r="E43" s="22" t="n"/>
      <c r="F43" s="23" t="n"/>
      <c r="G43" s="22" t="n"/>
      <c r="H43" s="19">
        <f>IF($A43="","",SUMIFS(Sales!$D:$D,Sales!$B:$B,$K43))</f>
        <v/>
      </c>
      <c r="I43" s="19">
        <f>IF($A43="","",$E43-$H43)</f>
        <v/>
      </c>
      <c r="J43" s="19">
        <f>IF($A43="","",IF($I43&lt;=$G43,"LOW","OK"))</f>
        <v/>
      </c>
      <c r="K43" s="20">
        <f>IF($A43="","",$A43&amp;IF($B43="",""," · "&amp;$B43)&amp;IF($C43="",""," · "&amp;$C43)&amp;IF($D43="",""," · "&amp;$D43))</f>
        <v/>
      </c>
    </row>
    <row r="44">
      <c r="A44" s="16" t="n"/>
      <c r="B44" s="16" t="n"/>
      <c r="C44" s="16" t="n"/>
      <c r="D44" s="16" t="n"/>
      <c r="E44" s="17" t="n"/>
      <c r="F44" s="18" t="n"/>
      <c r="G44" s="17" t="n"/>
      <c r="H44" s="19">
        <f>IF($A44="","",SUMIFS(Sales!$D:$D,Sales!$B:$B,$K44))</f>
        <v/>
      </c>
      <c r="I44" s="19">
        <f>IF($A44="","",$E44-$H44)</f>
        <v/>
      </c>
      <c r="J44" s="19">
        <f>IF($A44="","",IF($I44&lt;=$G44,"LOW","OK"))</f>
        <v/>
      </c>
      <c r="K44" s="20">
        <f>IF($A44="","",$A44&amp;IF($B44="",""," · "&amp;$B44)&amp;IF($C44="",""," · "&amp;$C44)&amp;IF($D44="",""," · "&amp;$D44))</f>
        <v/>
      </c>
    </row>
    <row r="45">
      <c r="A45" s="21" t="n"/>
      <c r="B45" s="21" t="n"/>
      <c r="C45" s="21" t="n"/>
      <c r="D45" s="21" t="n"/>
      <c r="E45" s="22" t="n"/>
      <c r="F45" s="23" t="n"/>
      <c r="G45" s="22" t="n"/>
      <c r="H45" s="19">
        <f>IF($A45="","",SUMIFS(Sales!$D:$D,Sales!$B:$B,$K45))</f>
        <v/>
      </c>
      <c r="I45" s="19">
        <f>IF($A45="","",$E45-$H45)</f>
        <v/>
      </c>
      <c r="J45" s="19">
        <f>IF($A45="","",IF($I45&lt;=$G45,"LOW","OK"))</f>
        <v/>
      </c>
      <c r="K45" s="20">
        <f>IF($A45="","",$A45&amp;IF($B45="",""," · "&amp;$B45)&amp;IF($C45="",""," · "&amp;$C45)&amp;IF($D45="",""," · "&amp;$D45))</f>
        <v/>
      </c>
    </row>
    <row r="46">
      <c r="A46" s="16" t="n"/>
      <c r="B46" s="16" t="n"/>
      <c r="C46" s="16" t="n"/>
      <c r="D46" s="16" t="n"/>
      <c r="E46" s="17" t="n"/>
      <c r="F46" s="18" t="n"/>
      <c r="G46" s="17" t="n"/>
      <c r="H46" s="19">
        <f>IF($A46="","",SUMIFS(Sales!$D:$D,Sales!$B:$B,$K46))</f>
        <v/>
      </c>
      <c r="I46" s="19">
        <f>IF($A46="","",$E46-$H46)</f>
        <v/>
      </c>
      <c r="J46" s="19">
        <f>IF($A46="","",IF($I46&lt;=$G46,"LOW","OK"))</f>
        <v/>
      </c>
      <c r="K46" s="20">
        <f>IF($A46="","",$A46&amp;IF($B46="",""," · "&amp;$B46)&amp;IF($C46="",""," · "&amp;$C46)&amp;IF($D46="",""," · "&amp;$D46))</f>
        <v/>
      </c>
    </row>
    <row r="47">
      <c r="A47" s="21" t="n"/>
      <c r="B47" s="21" t="n"/>
      <c r="C47" s="21" t="n"/>
      <c r="D47" s="21" t="n"/>
      <c r="E47" s="22" t="n"/>
      <c r="F47" s="23" t="n"/>
      <c r="G47" s="22" t="n"/>
      <c r="H47" s="19">
        <f>IF($A47="","",SUMIFS(Sales!$D:$D,Sales!$B:$B,$K47))</f>
        <v/>
      </c>
      <c r="I47" s="19">
        <f>IF($A47="","",$E47-$H47)</f>
        <v/>
      </c>
      <c r="J47" s="19">
        <f>IF($A47="","",IF($I47&lt;=$G47,"LOW","OK"))</f>
        <v/>
      </c>
      <c r="K47" s="20">
        <f>IF($A47="","",$A47&amp;IF($B47="",""," · "&amp;$B47)&amp;IF($C47="",""," · "&amp;$C47)&amp;IF($D47="",""," · "&amp;$D47))</f>
        <v/>
      </c>
    </row>
    <row r="48">
      <c r="A48" s="16" t="n"/>
      <c r="B48" s="16" t="n"/>
      <c r="C48" s="16" t="n"/>
      <c r="D48" s="16" t="n"/>
      <c r="E48" s="17" t="n"/>
      <c r="F48" s="18" t="n"/>
      <c r="G48" s="17" t="n"/>
      <c r="H48" s="19">
        <f>IF($A48="","",SUMIFS(Sales!$D:$D,Sales!$B:$B,$K48))</f>
        <v/>
      </c>
      <c r="I48" s="19">
        <f>IF($A48="","",$E48-$H48)</f>
        <v/>
      </c>
      <c r="J48" s="19">
        <f>IF($A48="","",IF($I48&lt;=$G48,"LOW","OK"))</f>
        <v/>
      </c>
      <c r="K48" s="20">
        <f>IF($A48="","",$A48&amp;IF($B48="",""," · "&amp;$B48)&amp;IF($C48="",""," · "&amp;$C48)&amp;IF($D48="",""," · "&amp;$D48))</f>
        <v/>
      </c>
    </row>
    <row r="49">
      <c r="A49" s="21" t="n"/>
      <c r="B49" s="21" t="n"/>
      <c r="C49" s="21" t="n"/>
      <c r="D49" s="21" t="n"/>
      <c r="E49" s="22" t="n"/>
      <c r="F49" s="23" t="n"/>
      <c r="G49" s="22" t="n"/>
      <c r="H49" s="19">
        <f>IF($A49="","",SUMIFS(Sales!$D:$D,Sales!$B:$B,$K49))</f>
        <v/>
      </c>
      <c r="I49" s="19">
        <f>IF($A49="","",$E49-$H49)</f>
        <v/>
      </c>
      <c r="J49" s="19">
        <f>IF($A49="","",IF($I49&lt;=$G49,"LOW","OK"))</f>
        <v/>
      </c>
      <c r="K49" s="20">
        <f>IF($A49="","",$A49&amp;IF($B49="",""," · "&amp;$B49)&amp;IF($C49="",""," · "&amp;$C49)&amp;IF($D49="",""," · "&amp;$D49))</f>
        <v/>
      </c>
    </row>
    <row r="50">
      <c r="A50" s="16" t="n"/>
      <c r="B50" s="16" t="n"/>
      <c r="C50" s="16" t="n"/>
      <c r="D50" s="16" t="n"/>
      <c r="E50" s="17" t="n"/>
      <c r="F50" s="18" t="n"/>
      <c r="G50" s="17" t="n"/>
      <c r="H50" s="19">
        <f>IF($A50="","",SUMIFS(Sales!$D:$D,Sales!$B:$B,$K50))</f>
        <v/>
      </c>
      <c r="I50" s="19">
        <f>IF($A50="","",$E50-$H50)</f>
        <v/>
      </c>
      <c r="J50" s="19">
        <f>IF($A50="","",IF($I50&lt;=$G50,"LOW","OK"))</f>
        <v/>
      </c>
      <c r="K50" s="20">
        <f>IF($A50="","",$A50&amp;IF($B50="",""," · "&amp;$B50)&amp;IF($C50="",""," · "&amp;$C50)&amp;IF($D50="",""," · "&amp;$D50))</f>
        <v/>
      </c>
    </row>
    <row r="51">
      <c r="A51" s="21" t="n"/>
      <c r="B51" s="21" t="n"/>
      <c r="C51" s="21" t="n"/>
      <c r="D51" s="21" t="n"/>
      <c r="E51" s="22" t="n"/>
      <c r="F51" s="23" t="n"/>
      <c r="G51" s="22" t="n"/>
      <c r="H51" s="19">
        <f>IF($A51="","",SUMIFS(Sales!$D:$D,Sales!$B:$B,$K51))</f>
        <v/>
      </c>
      <c r="I51" s="19">
        <f>IF($A51="","",$E51-$H51)</f>
        <v/>
      </c>
      <c r="J51" s="19">
        <f>IF($A51="","",IF($I51&lt;=$G51,"LOW","OK"))</f>
        <v/>
      </c>
      <c r="K51" s="20">
        <f>IF($A51="","",$A51&amp;IF($B51="",""," · "&amp;$B51)&amp;IF($C51="",""," · "&amp;$C51)&amp;IF($D51="",""," · "&amp;$D51))</f>
        <v/>
      </c>
    </row>
    <row r="52">
      <c r="A52" s="16" t="n"/>
      <c r="B52" s="16" t="n"/>
      <c r="C52" s="16" t="n"/>
      <c r="D52" s="16" t="n"/>
      <c r="E52" s="17" t="n"/>
      <c r="F52" s="18" t="n"/>
      <c r="G52" s="17" t="n"/>
      <c r="H52" s="19">
        <f>IF($A52="","",SUMIFS(Sales!$D:$D,Sales!$B:$B,$K52))</f>
        <v/>
      </c>
      <c r="I52" s="19">
        <f>IF($A52="","",$E52-$H52)</f>
        <v/>
      </c>
      <c r="J52" s="19">
        <f>IF($A52="","",IF($I52&lt;=$G52,"LOW","OK"))</f>
        <v/>
      </c>
      <c r="K52" s="20">
        <f>IF($A52="","",$A52&amp;IF($B52="",""," · "&amp;$B52)&amp;IF($C52="",""," · "&amp;$C52)&amp;IF($D52="",""," · "&amp;$D52))</f>
        <v/>
      </c>
    </row>
    <row r="53">
      <c r="A53" s="21" t="n"/>
      <c r="B53" s="21" t="n"/>
      <c r="C53" s="21" t="n"/>
      <c r="D53" s="21" t="n"/>
      <c r="E53" s="22" t="n"/>
      <c r="F53" s="23" t="n"/>
      <c r="G53" s="22" t="n"/>
      <c r="H53" s="19">
        <f>IF($A53="","",SUMIFS(Sales!$D:$D,Sales!$B:$B,$K53))</f>
        <v/>
      </c>
      <c r="I53" s="19">
        <f>IF($A53="","",$E53-$H53)</f>
        <v/>
      </c>
      <c r="J53" s="19">
        <f>IF($A53="","",IF($I53&lt;=$G53,"LOW","OK"))</f>
        <v/>
      </c>
      <c r="K53" s="20">
        <f>IF($A53="","",$A53&amp;IF($B53="",""," · "&amp;$B53)&amp;IF($C53="",""," · "&amp;$C53)&amp;IF($D53="",""," · "&amp;$D53))</f>
        <v/>
      </c>
    </row>
    <row r="54">
      <c r="A54" s="16" t="n"/>
      <c r="B54" s="16" t="n"/>
      <c r="C54" s="16" t="n"/>
      <c r="D54" s="16" t="n"/>
      <c r="E54" s="17" t="n"/>
      <c r="F54" s="18" t="n"/>
      <c r="G54" s="17" t="n"/>
      <c r="H54" s="19">
        <f>IF($A54="","",SUMIFS(Sales!$D:$D,Sales!$B:$B,$K54))</f>
        <v/>
      </c>
      <c r="I54" s="19">
        <f>IF($A54="","",$E54-$H54)</f>
        <v/>
      </c>
      <c r="J54" s="19">
        <f>IF($A54="","",IF($I54&lt;=$G54,"LOW","OK"))</f>
        <v/>
      </c>
      <c r="K54" s="20">
        <f>IF($A54="","",$A54&amp;IF($B54="",""," · "&amp;$B54)&amp;IF($C54="",""," · "&amp;$C54)&amp;IF($D54="",""," · "&amp;$D54))</f>
        <v/>
      </c>
    </row>
    <row r="55">
      <c r="A55" s="21" t="n"/>
      <c r="B55" s="21" t="n"/>
      <c r="C55" s="21" t="n"/>
      <c r="D55" s="21" t="n"/>
      <c r="E55" s="22" t="n"/>
      <c r="F55" s="23" t="n"/>
      <c r="G55" s="22" t="n"/>
      <c r="H55" s="19">
        <f>IF($A55="","",SUMIFS(Sales!$D:$D,Sales!$B:$B,$K55))</f>
        <v/>
      </c>
      <c r="I55" s="19">
        <f>IF($A55="","",$E55-$H55)</f>
        <v/>
      </c>
      <c r="J55" s="19">
        <f>IF($A55="","",IF($I55&lt;=$G55,"LOW","OK"))</f>
        <v/>
      </c>
      <c r="K55" s="20">
        <f>IF($A55="","",$A55&amp;IF($B55="",""," · "&amp;$B55)&amp;IF($C55="",""," · "&amp;$C55)&amp;IF($D55="",""," · "&amp;$D55))</f>
        <v/>
      </c>
    </row>
    <row r="56">
      <c r="A56" s="16" t="n"/>
      <c r="B56" s="16" t="n"/>
      <c r="C56" s="16" t="n"/>
      <c r="D56" s="16" t="n"/>
      <c r="E56" s="17" t="n"/>
      <c r="F56" s="18" t="n"/>
      <c r="G56" s="17" t="n"/>
      <c r="H56" s="19">
        <f>IF($A56="","",SUMIFS(Sales!$D:$D,Sales!$B:$B,$K56))</f>
        <v/>
      </c>
      <c r="I56" s="19">
        <f>IF($A56="","",$E56-$H56)</f>
        <v/>
      </c>
      <c r="J56" s="19">
        <f>IF($A56="","",IF($I56&lt;=$G56,"LOW","OK"))</f>
        <v/>
      </c>
      <c r="K56" s="20">
        <f>IF($A56="","",$A56&amp;IF($B56="",""," · "&amp;$B56)&amp;IF($C56="",""," · "&amp;$C56)&amp;IF($D56="",""," · "&amp;$D56))</f>
        <v/>
      </c>
    </row>
    <row r="57">
      <c r="A57" s="21" t="n"/>
      <c r="B57" s="21" t="n"/>
      <c r="C57" s="21" t="n"/>
      <c r="D57" s="21" t="n"/>
      <c r="E57" s="22" t="n"/>
      <c r="F57" s="23" t="n"/>
      <c r="G57" s="22" t="n"/>
      <c r="H57" s="19">
        <f>IF($A57="","",SUMIFS(Sales!$D:$D,Sales!$B:$B,$K57))</f>
        <v/>
      </c>
      <c r="I57" s="19">
        <f>IF($A57="","",$E57-$H57)</f>
        <v/>
      </c>
      <c r="J57" s="19">
        <f>IF($A57="","",IF($I57&lt;=$G57,"LOW","OK"))</f>
        <v/>
      </c>
      <c r="K57" s="20">
        <f>IF($A57="","",$A57&amp;IF($B57="",""," · "&amp;$B57)&amp;IF($C57="",""," · "&amp;$C57)&amp;IF($D57="",""," · "&amp;$D57))</f>
        <v/>
      </c>
    </row>
    <row r="58">
      <c r="A58" s="16" t="n"/>
      <c r="B58" s="16" t="n"/>
      <c r="C58" s="16" t="n"/>
      <c r="D58" s="16" t="n"/>
      <c r="E58" s="17" t="n"/>
      <c r="F58" s="18" t="n"/>
      <c r="G58" s="17" t="n"/>
      <c r="H58" s="19">
        <f>IF($A58="","",SUMIFS(Sales!$D:$D,Sales!$B:$B,$K58))</f>
        <v/>
      </c>
      <c r="I58" s="19">
        <f>IF($A58="","",$E58-$H58)</f>
        <v/>
      </c>
      <c r="J58" s="19">
        <f>IF($A58="","",IF($I58&lt;=$G58,"LOW","OK"))</f>
        <v/>
      </c>
      <c r="K58" s="20">
        <f>IF($A58="","",$A58&amp;IF($B58="",""," · "&amp;$B58)&amp;IF($C58="",""," · "&amp;$C58)&amp;IF($D58="",""," · "&amp;$D58))</f>
        <v/>
      </c>
    </row>
    <row r="59">
      <c r="A59" s="21" t="n"/>
      <c r="B59" s="21" t="n"/>
      <c r="C59" s="21" t="n"/>
      <c r="D59" s="21" t="n"/>
      <c r="E59" s="22" t="n"/>
      <c r="F59" s="23" t="n"/>
      <c r="G59" s="22" t="n"/>
      <c r="H59" s="19">
        <f>IF($A59="","",SUMIFS(Sales!$D:$D,Sales!$B:$B,$K59))</f>
        <v/>
      </c>
      <c r="I59" s="19">
        <f>IF($A59="","",$E59-$H59)</f>
        <v/>
      </c>
      <c r="J59" s="19">
        <f>IF($A59="","",IF($I59&lt;=$G59,"LOW","OK"))</f>
        <v/>
      </c>
      <c r="K59" s="20">
        <f>IF($A59="","",$A59&amp;IF($B59="",""," · "&amp;$B59)&amp;IF($C59="",""," · "&amp;$C59)&amp;IF($D59="",""," · "&amp;$D59))</f>
        <v/>
      </c>
    </row>
    <row r="60">
      <c r="A60" s="16" t="n"/>
      <c r="B60" s="16" t="n"/>
      <c r="C60" s="16" t="n"/>
      <c r="D60" s="16" t="n"/>
      <c r="E60" s="17" t="n"/>
      <c r="F60" s="18" t="n"/>
      <c r="G60" s="17" t="n"/>
      <c r="H60" s="19">
        <f>IF($A60="","",SUMIFS(Sales!$D:$D,Sales!$B:$B,$K60))</f>
        <v/>
      </c>
      <c r="I60" s="19">
        <f>IF($A60="","",$E60-$H60)</f>
        <v/>
      </c>
      <c r="J60" s="19">
        <f>IF($A60="","",IF($I60&lt;=$G60,"LOW","OK"))</f>
        <v/>
      </c>
      <c r="K60" s="20">
        <f>IF($A60="","",$A60&amp;IF($B60="",""," · "&amp;$B60)&amp;IF($C60="",""," · "&amp;$C60)&amp;IF($D60="",""," · "&amp;$D60))</f>
        <v/>
      </c>
    </row>
    <row r="61">
      <c r="A61" s="21" t="n"/>
      <c r="B61" s="21" t="n"/>
      <c r="C61" s="21" t="n"/>
      <c r="D61" s="21" t="n"/>
      <c r="E61" s="22" t="n"/>
      <c r="F61" s="23" t="n"/>
      <c r="G61" s="22" t="n"/>
      <c r="H61" s="19">
        <f>IF($A61="","",SUMIFS(Sales!$D:$D,Sales!$B:$B,$K61))</f>
        <v/>
      </c>
      <c r="I61" s="19">
        <f>IF($A61="","",$E61-$H61)</f>
        <v/>
      </c>
      <c r="J61" s="19">
        <f>IF($A61="","",IF($I61&lt;=$G61,"LOW","OK"))</f>
        <v/>
      </c>
      <c r="K61" s="20">
        <f>IF($A61="","",$A61&amp;IF($B61="",""," · "&amp;$B61)&amp;IF($C61="",""," · "&amp;$C61)&amp;IF($D61="",""," · "&amp;$D61))</f>
        <v/>
      </c>
    </row>
    <row r="62">
      <c r="A62" s="16" t="n"/>
      <c r="B62" s="16" t="n"/>
      <c r="C62" s="16" t="n"/>
      <c r="D62" s="16" t="n"/>
      <c r="E62" s="17" t="n"/>
      <c r="F62" s="18" t="n"/>
      <c r="G62" s="17" t="n"/>
      <c r="H62" s="19">
        <f>IF($A62="","",SUMIFS(Sales!$D:$D,Sales!$B:$B,$K62))</f>
        <v/>
      </c>
      <c r="I62" s="19">
        <f>IF($A62="","",$E62-$H62)</f>
        <v/>
      </c>
      <c r="J62" s="19">
        <f>IF($A62="","",IF($I62&lt;=$G62,"LOW","OK"))</f>
        <v/>
      </c>
      <c r="K62" s="20">
        <f>IF($A62="","",$A62&amp;IF($B62="",""," · "&amp;$B62)&amp;IF($C62="",""," · "&amp;$C62)&amp;IF($D62="",""," · "&amp;$D62))</f>
        <v/>
      </c>
    </row>
    <row r="63">
      <c r="A63" s="21" t="n"/>
      <c r="B63" s="21" t="n"/>
      <c r="C63" s="21" t="n"/>
      <c r="D63" s="21" t="n"/>
      <c r="E63" s="22" t="n"/>
      <c r="F63" s="23" t="n"/>
      <c r="G63" s="22" t="n"/>
      <c r="H63" s="19">
        <f>IF($A63="","",SUMIFS(Sales!$D:$D,Sales!$B:$B,$K63))</f>
        <v/>
      </c>
      <c r="I63" s="19">
        <f>IF($A63="","",$E63-$H63)</f>
        <v/>
      </c>
      <c r="J63" s="19">
        <f>IF($A63="","",IF($I63&lt;=$G63,"LOW","OK"))</f>
        <v/>
      </c>
      <c r="K63" s="20">
        <f>IF($A63="","",$A63&amp;IF($B63="",""," · "&amp;$B63)&amp;IF($C63="",""," · "&amp;$C63)&amp;IF($D63="",""," · "&amp;$D63))</f>
        <v/>
      </c>
    </row>
    <row r="64">
      <c r="A64" s="16" t="n"/>
      <c r="B64" s="16" t="n"/>
      <c r="C64" s="16" t="n"/>
      <c r="D64" s="16" t="n"/>
      <c r="E64" s="17" t="n"/>
      <c r="F64" s="18" t="n"/>
      <c r="G64" s="17" t="n"/>
      <c r="H64" s="19">
        <f>IF($A64="","",SUMIFS(Sales!$D:$D,Sales!$B:$B,$K64))</f>
        <v/>
      </c>
      <c r="I64" s="19">
        <f>IF($A64="","",$E64-$H64)</f>
        <v/>
      </c>
      <c r="J64" s="19">
        <f>IF($A64="","",IF($I64&lt;=$G64,"LOW","OK"))</f>
        <v/>
      </c>
      <c r="K64" s="20">
        <f>IF($A64="","",$A64&amp;IF($B64="",""," · "&amp;$B64)&amp;IF($C64="",""," · "&amp;$C64)&amp;IF($D64="",""," · "&amp;$D64))</f>
        <v/>
      </c>
    </row>
    <row r="65">
      <c r="A65" s="21" t="n"/>
      <c r="B65" s="21" t="n"/>
      <c r="C65" s="21" t="n"/>
      <c r="D65" s="21" t="n"/>
      <c r="E65" s="22" t="n"/>
      <c r="F65" s="23" t="n"/>
      <c r="G65" s="22" t="n"/>
      <c r="H65" s="19">
        <f>IF($A65="","",SUMIFS(Sales!$D:$D,Sales!$B:$B,$K65))</f>
        <v/>
      </c>
      <c r="I65" s="19">
        <f>IF($A65="","",$E65-$H65)</f>
        <v/>
      </c>
      <c r="J65" s="19">
        <f>IF($A65="","",IF($I65&lt;=$G65,"LOW","OK"))</f>
        <v/>
      </c>
      <c r="K65" s="20">
        <f>IF($A65="","",$A65&amp;IF($B65="",""," · "&amp;$B65)&amp;IF($C65="",""," · "&amp;$C65)&amp;IF($D65="",""," · "&amp;$D65))</f>
        <v/>
      </c>
    </row>
    <row r="66">
      <c r="A66" s="16" t="n"/>
      <c r="B66" s="16" t="n"/>
      <c r="C66" s="16" t="n"/>
      <c r="D66" s="16" t="n"/>
      <c r="E66" s="17" t="n"/>
      <c r="F66" s="18" t="n"/>
      <c r="G66" s="17" t="n"/>
      <c r="H66" s="19">
        <f>IF($A66="","",SUMIFS(Sales!$D:$D,Sales!$B:$B,$K66))</f>
        <v/>
      </c>
      <c r="I66" s="19">
        <f>IF($A66="","",$E66-$H66)</f>
        <v/>
      </c>
      <c r="J66" s="19">
        <f>IF($A66="","",IF($I66&lt;=$G66,"LOW","OK"))</f>
        <v/>
      </c>
      <c r="K66" s="20">
        <f>IF($A66="","",$A66&amp;IF($B66="",""," · "&amp;$B66)&amp;IF($C66="",""," · "&amp;$C66)&amp;IF($D66="",""," · "&amp;$D66))</f>
        <v/>
      </c>
    </row>
    <row r="67">
      <c r="A67" s="21" t="n"/>
      <c r="B67" s="21" t="n"/>
      <c r="C67" s="21" t="n"/>
      <c r="D67" s="21" t="n"/>
      <c r="E67" s="22" t="n"/>
      <c r="F67" s="23" t="n"/>
      <c r="G67" s="22" t="n"/>
      <c r="H67" s="19">
        <f>IF($A67="","",SUMIFS(Sales!$D:$D,Sales!$B:$B,$K67))</f>
        <v/>
      </c>
      <c r="I67" s="19">
        <f>IF($A67="","",$E67-$H67)</f>
        <v/>
      </c>
      <c r="J67" s="19">
        <f>IF($A67="","",IF($I67&lt;=$G67,"LOW","OK"))</f>
        <v/>
      </c>
      <c r="K67" s="20">
        <f>IF($A67="","",$A67&amp;IF($B67="",""," · "&amp;$B67)&amp;IF($C67="",""," · "&amp;$C67)&amp;IF($D67="",""," · "&amp;$D67))</f>
        <v/>
      </c>
    </row>
    <row r="68">
      <c r="A68" s="16" t="n"/>
      <c r="B68" s="16" t="n"/>
      <c r="C68" s="16" t="n"/>
      <c r="D68" s="16" t="n"/>
      <c r="E68" s="17" t="n"/>
      <c r="F68" s="18" t="n"/>
      <c r="G68" s="17" t="n"/>
      <c r="H68" s="19">
        <f>IF($A68="","",SUMIFS(Sales!$D:$D,Sales!$B:$B,$K68))</f>
        <v/>
      </c>
      <c r="I68" s="19">
        <f>IF($A68="","",$E68-$H68)</f>
        <v/>
      </c>
      <c r="J68" s="19">
        <f>IF($A68="","",IF($I68&lt;=$G68,"LOW","OK"))</f>
        <v/>
      </c>
      <c r="K68" s="20">
        <f>IF($A68="","",$A68&amp;IF($B68="",""," · "&amp;$B68)&amp;IF($C68="",""," · "&amp;$C68)&amp;IF($D68="",""," · "&amp;$D68))</f>
        <v/>
      </c>
    </row>
    <row r="69">
      <c r="A69" s="21" t="n"/>
      <c r="B69" s="21" t="n"/>
      <c r="C69" s="21" t="n"/>
      <c r="D69" s="21" t="n"/>
      <c r="E69" s="22" t="n"/>
      <c r="F69" s="23" t="n"/>
      <c r="G69" s="22" t="n"/>
      <c r="H69" s="19">
        <f>IF($A69="","",SUMIFS(Sales!$D:$D,Sales!$B:$B,$K69))</f>
        <v/>
      </c>
      <c r="I69" s="19">
        <f>IF($A69="","",$E69-$H69)</f>
        <v/>
      </c>
      <c r="J69" s="19">
        <f>IF($A69="","",IF($I69&lt;=$G69,"LOW","OK"))</f>
        <v/>
      </c>
      <c r="K69" s="20">
        <f>IF($A69="","",$A69&amp;IF($B69="",""," · "&amp;$B69)&amp;IF($C69="",""," · "&amp;$C69)&amp;IF($D69="",""," · "&amp;$D69))</f>
        <v/>
      </c>
    </row>
    <row r="70">
      <c r="A70" s="16" t="n"/>
      <c r="B70" s="16" t="n"/>
      <c r="C70" s="16" t="n"/>
      <c r="D70" s="16" t="n"/>
      <c r="E70" s="17" t="n"/>
      <c r="F70" s="18" t="n"/>
      <c r="G70" s="17" t="n"/>
      <c r="H70" s="19">
        <f>IF($A70="","",SUMIFS(Sales!$D:$D,Sales!$B:$B,$K70))</f>
        <v/>
      </c>
      <c r="I70" s="19">
        <f>IF($A70="","",$E70-$H70)</f>
        <v/>
      </c>
      <c r="J70" s="19">
        <f>IF($A70="","",IF($I70&lt;=$G70,"LOW","OK"))</f>
        <v/>
      </c>
      <c r="K70" s="20">
        <f>IF($A70="","",$A70&amp;IF($B70="",""," · "&amp;$B70)&amp;IF($C70="",""," · "&amp;$C70)&amp;IF($D70="",""," · "&amp;$D70))</f>
        <v/>
      </c>
    </row>
    <row r="71">
      <c r="A71" s="21" t="n"/>
      <c r="B71" s="21" t="n"/>
      <c r="C71" s="21" t="n"/>
      <c r="D71" s="21" t="n"/>
      <c r="E71" s="22" t="n"/>
      <c r="F71" s="23" t="n"/>
      <c r="G71" s="22" t="n"/>
      <c r="H71" s="19">
        <f>IF($A71="","",SUMIFS(Sales!$D:$D,Sales!$B:$B,$K71))</f>
        <v/>
      </c>
      <c r="I71" s="19">
        <f>IF($A71="","",$E71-$H71)</f>
        <v/>
      </c>
      <c r="J71" s="19">
        <f>IF($A71="","",IF($I71&lt;=$G71,"LOW","OK"))</f>
        <v/>
      </c>
      <c r="K71" s="20">
        <f>IF($A71="","",$A71&amp;IF($B71="",""," · "&amp;$B71)&amp;IF($C71="",""," · "&amp;$C71)&amp;IF($D71="",""," · "&amp;$D71))</f>
        <v/>
      </c>
    </row>
    <row r="72">
      <c r="A72" s="16" t="n"/>
      <c r="B72" s="16" t="n"/>
      <c r="C72" s="16" t="n"/>
      <c r="D72" s="16" t="n"/>
      <c r="E72" s="17" t="n"/>
      <c r="F72" s="18" t="n"/>
      <c r="G72" s="17" t="n"/>
      <c r="H72" s="19">
        <f>IF($A72="","",SUMIFS(Sales!$D:$D,Sales!$B:$B,$K72))</f>
        <v/>
      </c>
      <c r="I72" s="19">
        <f>IF($A72="","",$E72-$H72)</f>
        <v/>
      </c>
      <c r="J72" s="19">
        <f>IF($A72="","",IF($I72&lt;=$G72,"LOW","OK"))</f>
        <v/>
      </c>
      <c r="K72" s="20">
        <f>IF($A72="","",$A72&amp;IF($B72="",""," · "&amp;$B72)&amp;IF($C72="",""," · "&amp;$C72)&amp;IF($D72="",""," · "&amp;$D72))</f>
        <v/>
      </c>
    </row>
    <row r="73">
      <c r="A73" s="21" t="n"/>
      <c r="B73" s="21" t="n"/>
      <c r="C73" s="21" t="n"/>
      <c r="D73" s="21" t="n"/>
      <c r="E73" s="22" t="n"/>
      <c r="F73" s="23" t="n"/>
      <c r="G73" s="22" t="n"/>
      <c r="H73" s="19">
        <f>IF($A73="","",SUMIFS(Sales!$D:$D,Sales!$B:$B,$K73))</f>
        <v/>
      </c>
      <c r="I73" s="19">
        <f>IF($A73="","",$E73-$H73)</f>
        <v/>
      </c>
      <c r="J73" s="19">
        <f>IF($A73="","",IF($I73&lt;=$G73,"LOW","OK"))</f>
        <v/>
      </c>
      <c r="K73" s="20">
        <f>IF($A73="","",$A73&amp;IF($B73="",""," · "&amp;$B73)&amp;IF($C73="",""," · "&amp;$C73)&amp;IF($D73="",""," · "&amp;$D73))</f>
        <v/>
      </c>
    </row>
    <row r="74">
      <c r="A74" s="16" t="n"/>
      <c r="B74" s="16" t="n"/>
      <c r="C74" s="16" t="n"/>
      <c r="D74" s="16" t="n"/>
      <c r="E74" s="17" t="n"/>
      <c r="F74" s="18" t="n"/>
      <c r="G74" s="17" t="n"/>
      <c r="H74" s="19">
        <f>IF($A74="","",SUMIFS(Sales!$D:$D,Sales!$B:$B,$K74))</f>
        <v/>
      </c>
      <c r="I74" s="19">
        <f>IF($A74="","",$E74-$H74)</f>
        <v/>
      </c>
      <c r="J74" s="19">
        <f>IF($A74="","",IF($I74&lt;=$G74,"LOW","OK"))</f>
        <v/>
      </c>
      <c r="K74" s="20">
        <f>IF($A74="","",$A74&amp;IF($B74="",""," · "&amp;$B74)&amp;IF($C74="",""," · "&amp;$C74)&amp;IF($D74="",""," · "&amp;$D74))</f>
        <v/>
      </c>
    </row>
    <row r="75">
      <c r="A75" s="21" t="n"/>
      <c r="B75" s="21" t="n"/>
      <c r="C75" s="21" t="n"/>
      <c r="D75" s="21" t="n"/>
      <c r="E75" s="22" t="n"/>
      <c r="F75" s="23" t="n"/>
      <c r="G75" s="22" t="n"/>
      <c r="H75" s="19">
        <f>IF($A75="","",SUMIFS(Sales!$D:$D,Sales!$B:$B,$K75))</f>
        <v/>
      </c>
      <c r="I75" s="19">
        <f>IF($A75="","",$E75-$H75)</f>
        <v/>
      </c>
      <c r="J75" s="19">
        <f>IF($A75="","",IF($I75&lt;=$G75,"LOW","OK"))</f>
        <v/>
      </c>
      <c r="K75" s="20">
        <f>IF($A75="","",$A75&amp;IF($B75="",""," · "&amp;$B75)&amp;IF($C75="",""," · "&amp;$C75)&amp;IF($D75="",""," · "&amp;$D75))</f>
        <v/>
      </c>
    </row>
    <row r="76">
      <c r="A76" s="16" t="n"/>
      <c r="B76" s="16" t="n"/>
      <c r="C76" s="16" t="n"/>
      <c r="D76" s="16" t="n"/>
      <c r="E76" s="17" t="n"/>
      <c r="F76" s="18" t="n"/>
      <c r="G76" s="17" t="n"/>
      <c r="H76" s="19">
        <f>IF($A76="","",SUMIFS(Sales!$D:$D,Sales!$B:$B,$K76))</f>
        <v/>
      </c>
      <c r="I76" s="19">
        <f>IF($A76="","",$E76-$H76)</f>
        <v/>
      </c>
      <c r="J76" s="19">
        <f>IF($A76="","",IF($I76&lt;=$G76,"LOW","OK"))</f>
        <v/>
      </c>
      <c r="K76" s="20">
        <f>IF($A76="","",$A76&amp;IF($B76="",""," · "&amp;$B76)&amp;IF($C76="",""," · "&amp;$C76)&amp;IF($D76="",""," · "&amp;$D76))</f>
        <v/>
      </c>
    </row>
    <row r="77">
      <c r="A77" s="21" t="n"/>
      <c r="B77" s="21" t="n"/>
      <c r="C77" s="21" t="n"/>
      <c r="D77" s="21" t="n"/>
      <c r="E77" s="22" t="n"/>
      <c r="F77" s="23" t="n"/>
      <c r="G77" s="22" t="n"/>
      <c r="H77" s="19">
        <f>IF($A77="","",SUMIFS(Sales!$D:$D,Sales!$B:$B,$K77))</f>
        <v/>
      </c>
      <c r="I77" s="19">
        <f>IF($A77="","",$E77-$H77)</f>
        <v/>
      </c>
      <c r="J77" s="19">
        <f>IF($A77="","",IF($I77&lt;=$G77,"LOW","OK"))</f>
        <v/>
      </c>
      <c r="K77" s="20">
        <f>IF($A77="","",$A77&amp;IF($B77="",""," · "&amp;$B77)&amp;IF($C77="",""," · "&amp;$C77)&amp;IF($D77="",""," · "&amp;$D77))</f>
        <v/>
      </c>
    </row>
    <row r="78">
      <c r="A78" s="16" t="n"/>
      <c r="B78" s="16" t="n"/>
      <c r="C78" s="16" t="n"/>
      <c r="D78" s="16" t="n"/>
      <c r="E78" s="17" t="n"/>
      <c r="F78" s="18" t="n"/>
      <c r="G78" s="17" t="n"/>
      <c r="H78" s="19">
        <f>IF($A78="","",SUMIFS(Sales!$D:$D,Sales!$B:$B,$K78))</f>
        <v/>
      </c>
      <c r="I78" s="19">
        <f>IF($A78="","",$E78-$H78)</f>
        <v/>
      </c>
      <c r="J78" s="19">
        <f>IF($A78="","",IF($I78&lt;=$G78,"LOW","OK"))</f>
        <v/>
      </c>
      <c r="K78" s="20">
        <f>IF($A78="","",$A78&amp;IF($B78="",""," · "&amp;$B78)&amp;IF($C78="",""," · "&amp;$C78)&amp;IF($D78="",""," · "&amp;$D78))</f>
        <v/>
      </c>
    </row>
    <row r="79">
      <c r="A79" s="21" t="n"/>
      <c r="B79" s="21" t="n"/>
      <c r="C79" s="21" t="n"/>
      <c r="D79" s="21" t="n"/>
      <c r="E79" s="22" t="n"/>
      <c r="F79" s="23" t="n"/>
      <c r="G79" s="22" t="n"/>
      <c r="H79" s="19">
        <f>IF($A79="","",SUMIFS(Sales!$D:$D,Sales!$B:$B,$K79))</f>
        <v/>
      </c>
      <c r="I79" s="19">
        <f>IF($A79="","",$E79-$H79)</f>
        <v/>
      </c>
      <c r="J79" s="19">
        <f>IF($A79="","",IF($I79&lt;=$G79,"LOW","OK"))</f>
        <v/>
      </c>
      <c r="K79" s="20">
        <f>IF($A79="","",$A79&amp;IF($B79="",""," · "&amp;$B79)&amp;IF($C79="",""," · "&amp;$C79)&amp;IF($D79="",""," · "&amp;$D79))</f>
        <v/>
      </c>
    </row>
    <row r="80">
      <c r="A80" s="16" t="n"/>
      <c r="B80" s="16" t="n"/>
      <c r="C80" s="16" t="n"/>
      <c r="D80" s="16" t="n"/>
      <c r="E80" s="17" t="n"/>
      <c r="F80" s="18" t="n"/>
      <c r="G80" s="17" t="n"/>
      <c r="H80" s="19">
        <f>IF($A80="","",SUMIFS(Sales!$D:$D,Sales!$B:$B,$K80))</f>
        <v/>
      </c>
      <c r="I80" s="19">
        <f>IF($A80="","",$E80-$H80)</f>
        <v/>
      </c>
      <c r="J80" s="19">
        <f>IF($A80="","",IF($I80&lt;=$G80,"LOW","OK"))</f>
        <v/>
      </c>
      <c r="K80" s="20">
        <f>IF($A80="","",$A80&amp;IF($B80="",""," · "&amp;$B80)&amp;IF($C80="",""," · "&amp;$C80)&amp;IF($D80="",""," · "&amp;$D80))</f>
        <v/>
      </c>
    </row>
    <row r="81">
      <c r="A81" s="21" t="n"/>
      <c r="B81" s="21" t="n"/>
      <c r="C81" s="21" t="n"/>
      <c r="D81" s="21" t="n"/>
      <c r="E81" s="22" t="n"/>
      <c r="F81" s="23" t="n"/>
      <c r="G81" s="22" t="n"/>
      <c r="H81" s="19">
        <f>IF($A81="","",SUMIFS(Sales!$D:$D,Sales!$B:$B,$K81))</f>
        <v/>
      </c>
      <c r="I81" s="19">
        <f>IF($A81="","",$E81-$H81)</f>
        <v/>
      </c>
      <c r="J81" s="19">
        <f>IF($A81="","",IF($I81&lt;=$G81,"LOW","OK"))</f>
        <v/>
      </c>
      <c r="K81" s="20">
        <f>IF($A81="","",$A81&amp;IF($B81="",""," · "&amp;$B81)&amp;IF($C81="",""," · "&amp;$C81)&amp;IF($D81="",""," · "&amp;$D81))</f>
        <v/>
      </c>
    </row>
    <row r="82">
      <c r="A82" s="16" t="n"/>
      <c r="B82" s="16" t="n"/>
      <c r="C82" s="16" t="n"/>
      <c r="D82" s="16" t="n"/>
      <c r="E82" s="17" t="n"/>
      <c r="F82" s="18" t="n"/>
      <c r="G82" s="17" t="n"/>
      <c r="H82" s="19">
        <f>IF($A82="","",SUMIFS(Sales!$D:$D,Sales!$B:$B,$K82))</f>
        <v/>
      </c>
      <c r="I82" s="19">
        <f>IF($A82="","",$E82-$H82)</f>
        <v/>
      </c>
      <c r="J82" s="19">
        <f>IF($A82="","",IF($I82&lt;=$G82,"LOW","OK"))</f>
        <v/>
      </c>
      <c r="K82" s="20">
        <f>IF($A82="","",$A82&amp;IF($B82="",""," · "&amp;$B82)&amp;IF($C82="",""," · "&amp;$C82)&amp;IF($D82="",""," · "&amp;$D82))</f>
        <v/>
      </c>
    </row>
    <row r="83">
      <c r="A83" s="21" t="n"/>
      <c r="B83" s="21" t="n"/>
      <c r="C83" s="21" t="n"/>
      <c r="D83" s="21" t="n"/>
      <c r="E83" s="22" t="n"/>
      <c r="F83" s="23" t="n"/>
      <c r="G83" s="22" t="n"/>
      <c r="H83" s="19">
        <f>IF($A83="","",SUMIFS(Sales!$D:$D,Sales!$B:$B,$K83))</f>
        <v/>
      </c>
      <c r="I83" s="19">
        <f>IF($A83="","",$E83-$H83)</f>
        <v/>
      </c>
      <c r="J83" s="19">
        <f>IF($A83="","",IF($I83&lt;=$G83,"LOW","OK"))</f>
        <v/>
      </c>
      <c r="K83" s="20">
        <f>IF($A83="","",$A83&amp;IF($B83="",""," · "&amp;$B83)&amp;IF($C83="",""," · "&amp;$C83)&amp;IF($D83="",""," · "&amp;$D83))</f>
        <v/>
      </c>
    </row>
    <row r="84">
      <c r="A84" s="16" t="n"/>
      <c r="B84" s="16" t="n"/>
      <c r="C84" s="16" t="n"/>
      <c r="D84" s="16" t="n"/>
      <c r="E84" s="17" t="n"/>
      <c r="F84" s="18" t="n"/>
      <c r="G84" s="17" t="n"/>
      <c r="H84" s="19">
        <f>IF($A84="","",SUMIFS(Sales!$D:$D,Sales!$B:$B,$K84))</f>
        <v/>
      </c>
      <c r="I84" s="19">
        <f>IF($A84="","",$E84-$H84)</f>
        <v/>
      </c>
      <c r="J84" s="19">
        <f>IF($A84="","",IF($I84&lt;=$G84,"LOW","OK"))</f>
        <v/>
      </c>
      <c r="K84" s="20">
        <f>IF($A84="","",$A84&amp;IF($B84="",""," · "&amp;$B84)&amp;IF($C84="",""," · "&amp;$C84)&amp;IF($D84="",""," · "&amp;$D84))</f>
        <v/>
      </c>
    </row>
    <row r="85">
      <c r="A85" s="21" t="n"/>
      <c r="B85" s="21" t="n"/>
      <c r="C85" s="21" t="n"/>
      <c r="D85" s="21" t="n"/>
      <c r="E85" s="22" t="n"/>
      <c r="F85" s="23" t="n"/>
      <c r="G85" s="22" t="n"/>
      <c r="H85" s="19">
        <f>IF($A85="","",SUMIFS(Sales!$D:$D,Sales!$B:$B,$K85))</f>
        <v/>
      </c>
      <c r="I85" s="19">
        <f>IF($A85="","",$E85-$H85)</f>
        <v/>
      </c>
      <c r="J85" s="19">
        <f>IF($A85="","",IF($I85&lt;=$G85,"LOW","OK"))</f>
        <v/>
      </c>
      <c r="K85" s="20">
        <f>IF($A85="","",$A85&amp;IF($B85="",""," · "&amp;$B85)&amp;IF($C85="",""," · "&amp;$C85)&amp;IF($D85="",""," · "&amp;$D85))</f>
        <v/>
      </c>
    </row>
    <row r="86">
      <c r="A86" s="16" t="n"/>
      <c r="B86" s="16" t="n"/>
      <c r="C86" s="16" t="n"/>
      <c r="D86" s="16" t="n"/>
      <c r="E86" s="17" t="n"/>
      <c r="F86" s="18" t="n"/>
      <c r="G86" s="17" t="n"/>
      <c r="H86" s="19">
        <f>IF($A86="","",SUMIFS(Sales!$D:$D,Sales!$B:$B,$K86))</f>
        <v/>
      </c>
      <c r="I86" s="19">
        <f>IF($A86="","",$E86-$H86)</f>
        <v/>
      </c>
      <c r="J86" s="19">
        <f>IF($A86="","",IF($I86&lt;=$G86,"LOW","OK"))</f>
        <v/>
      </c>
      <c r="K86" s="20">
        <f>IF($A86="","",$A86&amp;IF($B86="",""," · "&amp;$B86)&amp;IF($C86="",""," · "&amp;$C86)&amp;IF($D86="",""," · "&amp;$D86))</f>
        <v/>
      </c>
    </row>
    <row r="87">
      <c r="A87" s="21" t="n"/>
      <c r="B87" s="21" t="n"/>
      <c r="C87" s="21" t="n"/>
      <c r="D87" s="21" t="n"/>
      <c r="E87" s="22" t="n"/>
      <c r="F87" s="23" t="n"/>
      <c r="G87" s="22" t="n"/>
      <c r="H87" s="19">
        <f>IF($A87="","",SUMIFS(Sales!$D:$D,Sales!$B:$B,$K87))</f>
        <v/>
      </c>
      <c r="I87" s="19">
        <f>IF($A87="","",$E87-$H87)</f>
        <v/>
      </c>
      <c r="J87" s="19">
        <f>IF($A87="","",IF($I87&lt;=$G87,"LOW","OK"))</f>
        <v/>
      </c>
      <c r="K87" s="20">
        <f>IF($A87="","",$A87&amp;IF($B87="",""," · "&amp;$B87)&amp;IF($C87="",""," · "&amp;$C87)&amp;IF($D87="",""," · "&amp;$D87))</f>
        <v/>
      </c>
    </row>
    <row r="88">
      <c r="A88" s="16" t="n"/>
      <c r="B88" s="16" t="n"/>
      <c r="C88" s="16" t="n"/>
      <c r="D88" s="16" t="n"/>
      <c r="E88" s="17" t="n"/>
      <c r="F88" s="18" t="n"/>
      <c r="G88" s="17" t="n"/>
      <c r="H88" s="19">
        <f>IF($A88="","",SUMIFS(Sales!$D:$D,Sales!$B:$B,$K88))</f>
        <v/>
      </c>
      <c r="I88" s="19">
        <f>IF($A88="","",$E88-$H88)</f>
        <v/>
      </c>
      <c r="J88" s="19">
        <f>IF($A88="","",IF($I88&lt;=$G88,"LOW","OK"))</f>
        <v/>
      </c>
      <c r="K88" s="20">
        <f>IF($A88="","",$A88&amp;IF($B88="",""," · "&amp;$B88)&amp;IF($C88="",""," · "&amp;$C88)&amp;IF($D88="",""," · "&amp;$D88))</f>
        <v/>
      </c>
    </row>
    <row r="89">
      <c r="A89" s="21" t="n"/>
      <c r="B89" s="21" t="n"/>
      <c r="C89" s="21" t="n"/>
      <c r="D89" s="21" t="n"/>
      <c r="E89" s="22" t="n"/>
      <c r="F89" s="23" t="n"/>
      <c r="G89" s="22" t="n"/>
      <c r="H89" s="19">
        <f>IF($A89="","",SUMIFS(Sales!$D:$D,Sales!$B:$B,$K89))</f>
        <v/>
      </c>
      <c r="I89" s="19">
        <f>IF($A89="","",$E89-$H89)</f>
        <v/>
      </c>
      <c r="J89" s="19">
        <f>IF($A89="","",IF($I89&lt;=$G89,"LOW","OK"))</f>
        <v/>
      </c>
      <c r="K89" s="20">
        <f>IF($A89="","",$A89&amp;IF($B89="",""," · "&amp;$B89)&amp;IF($C89="",""," · "&amp;$C89)&amp;IF($D89="",""," · "&amp;$D89))</f>
        <v/>
      </c>
    </row>
    <row r="90">
      <c r="A90" s="16" t="n"/>
      <c r="B90" s="16" t="n"/>
      <c r="C90" s="16" t="n"/>
      <c r="D90" s="16" t="n"/>
      <c r="E90" s="17" t="n"/>
      <c r="F90" s="18" t="n"/>
      <c r="G90" s="17" t="n"/>
      <c r="H90" s="19">
        <f>IF($A90="","",SUMIFS(Sales!$D:$D,Sales!$B:$B,$K90))</f>
        <v/>
      </c>
      <c r="I90" s="19">
        <f>IF($A90="","",$E90-$H90)</f>
        <v/>
      </c>
      <c r="J90" s="19">
        <f>IF($A90="","",IF($I90&lt;=$G90,"LOW","OK"))</f>
        <v/>
      </c>
      <c r="K90" s="20">
        <f>IF($A90="","",$A90&amp;IF($B90="",""," · "&amp;$B90)&amp;IF($C90="",""," · "&amp;$C90)&amp;IF($D90="",""," · "&amp;$D90))</f>
        <v/>
      </c>
    </row>
    <row r="91">
      <c r="A91" s="21" t="n"/>
      <c r="B91" s="21" t="n"/>
      <c r="C91" s="21" t="n"/>
      <c r="D91" s="21" t="n"/>
      <c r="E91" s="22" t="n"/>
      <c r="F91" s="23" t="n"/>
      <c r="G91" s="22" t="n"/>
      <c r="H91" s="19">
        <f>IF($A91="","",SUMIFS(Sales!$D:$D,Sales!$B:$B,$K91))</f>
        <v/>
      </c>
      <c r="I91" s="19">
        <f>IF($A91="","",$E91-$H91)</f>
        <v/>
      </c>
      <c r="J91" s="19">
        <f>IF($A91="","",IF($I91&lt;=$G91,"LOW","OK"))</f>
        <v/>
      </c>
      <c r="K91" s="20">
        <f>IF($A91="","",$A91&amp;IF($B91="",""," · "&amp;$B91)&amp;IF($C91="",""," · "&amp;$C91)&amp;IF($D91="",""," · "&amp;$D91))</f>
        <v/>
      </c>
    </row>
    <row r="92">
      <c r="A92" s="16" t="n"/>
      <c r="B92" s="16" t="n"/>
      <c r="C92" s="16" t="n"/>
      <c r="D92" s="16" t="n"/>
      <c r="E92" s="17" t="n"/>
      <c r="F92" s="18" t="n"/>
      <c r="G92" s="17" t="n"/>
      <c r="H92" s="19">
        <f>IF($A92="","",SUMIFS(Sales!$D:$D,Sales!$B:$B,$K92))</f>
        <v/>
      </c>
      <c r="I92" s="19">
        <f>IF($A92="","",$E92-$H92)</f>
        <v/>
      </c>
      <c r="J92" s="19">
        <f>IF($A92="","",IF($I92&lt;=$G92,"LOW","OK"))</f>
        <v/>
      </c>
      <c r="K92" s="20">
        <f>IF($A92="","",$A92&amp;IF($B92="",""," · "&amp;$B92)&amp;IF($C92="",""," · "&amp;$C92)&amp;IF($D92="",""," · "&amp;$D92))</f>
        <v/>
      </c>
    </row>
    <row r="93">
      <c r="A93" s="21" t="n"/>
      <c r="B93" s="21" t="n"/>
      <c r="C93" s="21" t="n"/>
      <c r="D93" s="21" t="n"/>
      <c r="E93" s="22" t="n"/>
      <c r="F93" s="23" t="n"/>
      <c r="G93" s="22" t="n"/>
      <c r="H93" s="19">
        <f>IF($A93="","",SUMIFS(Sales!$D:$D,Sales!$B:$B,$K93))</f>
        <v/>
      </c>
      <c r="I93" s="19">
        <f>IF($A93="","",$E93-$H93)</f>
        <v/>
      </c>
      <c r="J93" s="19">
        <f>IF($A93="","",IF($I93&lt;=$G93,"LOW","OK"))</f>
        <v/>
      </c>
      <c r="K93" s="20">
        <f>IF($A93="","",$A93&amp;IF($B93="",""," · "&amp;$B93)&amp;IF($C93="",""," · "&amp;$C93)&amp;IF($D93="",""," · "&amp;$D93))</f>
        <v/>
      </c>
    </row>
    <row r="94">
      <c r="A94" s="16" t="n"/>
      <c r="B94" s="16" t="n"/>
      <c r="C94" s="16" t="n"/>
      <c r="D94" s="16" t="n"/>
      <c r="E94" s="17" t="n"/>
      <c r="F94" s="18" t="n"/>
      <c r="G94" s="17" t="n"/>
      <c r="H94" s="19">
        <f>IF($A94="","",SUMIFS(Sales!$D:$D,Sales!$B:$B,$K94))</f>
        <v/>
      </c>
      <c r="I94" s="19">
        <f>IF($A94="","",$E94-$H94)</f>
        <v/>
      </c>
      <c r="J94" s="19">
        <f>IF($A94="","",IF($I94&lt;=$G94,"LOW","OK"))</f>
        <v/>
      </c>
      <c r="K94" s="20">
        <f>IF($A94="","",$A94&amp;IF($B94="",""," · "&amp;$B94)&amp;IF($C94="",""," · "&amp;$C94)&amp;IF($D94="",""," · "&amp;$D94))</f>
        <v/>
      </c>
    </row>
    <row r="95">
      <c r="A95" s="21" t="n"/>
      <c r="B95" s="21" t="n"/>
      <c r="C95" s="21" t="n"/>
      <c r="D95" s="21" t="n"/>
      <c r="E95" s="22" t="n"/>
      <c r="F95" s="23" t="n"/>
      <c r="G95" s="22" t="n"/>
      <c r="H95" s="19">
        <f>IF($A95="","",SUMIFS(Sales!$D:$D,Sales!$B:$B,$K95))</f>
        <v/>
      </c>
      <c r="I95" s="19">
        <f>IF($A95="","",$E95-$H95)</f>
        <v/>
      </c>
      <c r="J95" s="19">
        <f>IF($A95="","",IF($I95&lt;=$G95,"LOW","OK"))</f>
        <v/>
      </c>
      <c r="K95" s="20">
        <f>IF($A95="","",$A95&amp;IF($B95="",""," · "&amp;$B95)&amp;IF($C95="",""," · "&amp;$C95)&amp;IF($D95="",""," · "&amp;$D95))</f>
        <v/>
      </c>
    </row>
    <row r="96">
      <c r="A96" s="16" t="n"/>
      <c r="B96" s="16" t="n"/>
      <c r="C96" s="16" t="n"/>
      <c r="D96" s="16" t="n"/>
      <c r="E96" s="17" t="n"/>
      <c r="F96" s="18" t="n"/>
      <c r="G96" s="17" t="n"/>
      <c r="H96" s="19">
        <f>IF($A96="","",SUMIFS(Sales!$D:$D,Sales!$B:$B,$K96))</f>
        <v/>
      </c>
      <c r="I96" s="19">
        <f>IF($A96="","",$E96-$H96)</f>
        <v/>
      </c>
      <c r="J96" s="19">
        <f>IF($A96="","",IF($I96&lt;=$G96,"LOW","OK"))</f>
        <v/>
      </c>
      <c r="K96" s="20">
        <f>IF($A96="","",$A96&amp;IF($B96="",""," · "&amp;$B96)&amp;IF($C96="",""," · "&amp;$C96)&amp;IF($D96="",""," · "&amp;$D96))</f>
        <v/>
      </c>
    </row>
    <row r="97">
      <c r="A97" s="21" t="n"/>
      <c r="B97" s="21" t="n"/>
      <c r="C97" s="21" t="n"/>
      <c r="D97" s="21" t="n"/>
      <c r="E97" s="22" t="n"/>
      <c r="F97" s="23" t="n"/>
      <c r="G97" s="22" t="n"/>
      <c r="H97" s="19">
        <f>IF($A97="","",SUMIFS(Sales!$D:$D,Sales!$B:$B,$K97))</f>
        <v/>
      </c>
      <c r="I97" s="19">
        <f>IF($A97="","",$E97-$H97)</f>
        <v/>
      </c>
      <c r="J97" s="19">
        <f>IF($A97="","",IF($I97&lt;=$G97,"LOW","OK"))</f>
        <v/>
      </c>
      <c r="K97" s="20">
        <f>IF($A97="","",$A97&amp;IF($B97="",""," · "&amp;$B97)&amp;IF($C97="",""," · "&amp;$C97)&amp;IF($D97="",""," · "&amp;$D97))</f>
        <v/>
      </c>
    </row>
    <row r="98">
      <c r="A98" s="16" t="n"/>
      <c r="B98" s="16" t="n"/>
      <c r="C98" s="16" t="n"/>
      <c r="D98" s="16" t="n"/>
      <c r="E98" s="17" t="n"/>
      <c r="F98" s="18" t="n"/>
      <c r="G98" s="17" t="n"/>
      <c r="H98" s="19">
        <f>IF($A98="","",SUMIFS(Sales!$D:$D,Sales!$B:$B,$K98))</f>
        <v/>
      </c>
      <c r="I98" s="19">
        <f>IF($A98="","",$E98-$H98)</f>
        <v/>
      </c>
      <c r="J98" s="19">
        <f>IF($A98="","",IF($I98&lt;=$G98,"LOW","OK"))</f>
        <v/>
      </c>
      <c r="K98" s="20">
        <f>IF($A98="","",$A98&amp;IF($B98="",""," · "&amp;$B98)&amp;IF($C98="",""," · "&amp;$C98)&amp;IF($D98="",""," · "&amp;$D98))</f>
        <v/>
      </c>
    </row>
    <row r="99">
      <c r="A99" s="21" t="n"/>
      <c r="B99" s="21" t="n"/>
      <c r="C99" s="21" t="n"/>
      <c r="D99" s="21" t="n"/>
      <c r="E99" s="22" t="n"/>
      <c r="F99" s="23" t="n"/>
      <c r="G99" s="22" t="n"/>
      <c r="H99" s="19">
        <f>IF($A99="","",SUMIFS(Sales!$D:$D,Sales!$B:$B,$K99))</f>
        <v/>
      </c>
      <c r="I99" s="19">
        <f>IF($A99="","",$E99-$H99)</f>
        <v/>
      </c>
      <c r="J99" s="19">
        <f>IF($A99="","",IF($I99&lt;=$G99,"LOW","OK"))</f>
        <v/>
      </c>
      <c r="K99" s="20">
        <f>IF($A99="","",$A99&amp;IF($B99="",""," · "&amp;$B99)&amp;IF($C99="",""," · "&amp;$C99)&amp;IF($D99="",""," · "&amp;$D99))</f>
        <v/>
      </c>
    </row>
    <row r="100">
      <c r="A100" s="16" t="n"/>
      <c r="B100" s="16" t="n"/>
      <c r="C100" s="16" t="n"/>
      <c r="D100" s="16" t="n"/>
      <c r="E100" s="17" t="n"/>
      <c r="F100" s="18" t="n"/>
      <c r="G100" s="17" t="n"/>
      <c r="H100" s="19">
        <f>IF($A100="","",SUMIFS(Sales!$D:$D,Sales!$B:$B,$K100))</f>
        <v/>
      </c>
      <c r="I100" s="19">
        <f>IF($A100="","",$E100-$H100)</f>
        <v/>
      </c>
      <c r="J100" s="19">
        <f>IF($A100="","",IF($I100&lt;=$G100,"LOW","OK"))</f>
        <v/>
      </c>
      <c r="K100" s="20">
        <f>IF($A100="","",$A100&amp;IF($B100="",""," · "&amp;$B100)&amp;IF($C100="",""," · "&amp;$C100)&amp;IF($D100="",""," · "&amp;$D100))</f>
        <v/>
      </c>
    </row>
    <row r="101">
      <c r="A101" s="21" t="n"/>
      <c r="B101" s="21" t="n"/>
      <c r="C101" s="21" t="n"/>
      <c r="D101" s="21" t="n"/>
      <c r="E101" s="22" t="n"/>
      <c r="F101" s="23" t="n"/>
      <c r="G101" s="22" t="n"/>
      <c r="H101" s="19">
        <f>IF($A101="","",SUMIFS(Sales!$D:$D,Sales!$B:$B,$K101))</f>
        <v/>
      </c>
      <c r="I101" s="19">
        <f>IF($A101="","",$E101-$H101)</f>
        <v/>
      </c>
      <c r="J101" s="19">
        <f>IF($A101="","",IF($I101&lt;=$G101,"LOW","OK"))</f>
        <v/>
      </c>
      <c r="K101" s="20">
        <f>IF($A101="","",$A101&amp;IF($B101="",""," · "&amp;$B101)&amp;IF($C101="",""," · "&amp;$C101)&amp;IF($D101="",""," · "&amp;$D101))</f>
        <v/>
      </c>
    </row>
    <row r="102">
      <c r="A102" s="16" t="n"/>
      <c r="B102" s="16" t="n"/>
      <c r="C102" s="16" t="n"/>
      <c r="D102" s="16" t="n"/>
      <c r="E102" s="17" t="n"/>
      <c r="F102" s="18" t="n"/>
      <c r="G102" s="17" t="n"/>
      <c r="H102" s="19">
        <f>IF($A102="","",SUMIFS(Sales!$D:$D,Sales!$B:$B,$K102))</f>
        <v/>
      </c>
      <c r="I102" s="19">
        <f>IF($A102="","",$E102-$H102)</f>
        <v/>
      </c>
      <c r="J102" s="19">
        <f>IF($A102="","",IF($I102&lt;=$G102,"LOW","OK"))</f>
        <v/>
      </c>
      <c r="K102" s="20">
        <f>IF($A102="","",$A102&amp;IF($B102="",""," · "&amp;$B102)&amp;IF($C102="",""," · "&amp;$C102)&amp;IF($D102="",""," · "&amp;$D102))</f>
        <v/>
      </c>
    </row>
    <row r="103">
      <c r="A103" s="21" t="n"/>
      <c r="B103" s="21" t="n"/>
      <c r="C103" s="21" t="n"/>
      <c r="D103" s="21" t="n"/>
      <c r="E103" s="22" t="n"/>
      <c r="F103" s="23" t="n"/>
      <c r="G103" s="22" t="n"/>
      <c r="H103" s="19">
        <f>IF($A103="","",SUMIFS(Sales!$D:$D,Sales!$B:$B,$K103))</f>
        <v/>
      </c>
      <c r="I103" s="19">
        <f>IF($A103="","",$E103-$H103)</f>
        <v/>
      </c>
      <c r="J103" s="19">
        <f>IF($A103="","",IF($I103&lt;=$G103,"LOW","OK"))</f>
        <v/>
      </c>
      <c r="K103" s="20">
        <f>IF($A103="","",$A103&amp;IF($B103="",""," · "&amp;$B103)&amp;IF($C103="",""," · "&amp;$C103)&amp;IF($D103="",""," · "&amp;$D103))</f>
        <v/>
      </c>
    </row>
    <row r="104">
      <c r="A104" s="16" t="n"/>
      <c r="B104" s="16" t="n"/>
      <c r="C104" s="16" t="n"/>
      <c r="D104" s="16" t="n"/>
      <c r="E104" s="17" t="n"/>
      <c r="F104" s="18" t="n"/>
      <c r="G104" s="17" t="n"/>
      <c r="H104" s="19">
        <f>IF($A104="","",SUMIFS(Sales!$D:$D,Sales!$B:$B,$K104))</f>
        <v/>
      </c>
      <c r="I104" s="19">
        <f>IF($A104="","",$E104-$H104)</f>
        <v/>
      </c>
      <c r="J104" s="19">
        <f>IF($A104="","",IF($I104&lt;=$G104,"LOW","OK"))</f>
        <v/>
      </c>
      <c r="K104" s="20">
        <f>IF($A104="","",$A104&amp;IF($B104="",""," · "&amp;$B104)&amp;IF($C104="",""," · "&amp;$C104)&amp;IF($D104="",""," · "&amp;$D104))</f>
        <v/>
      </c>
    </row>
    <row r="105">
      <c r="A105" s="21" t="n"/>
      <c r="B105" s="21" t="n"/>
      <c r="C105" s="21" t="n"/>
      <c r="D105" s="21" t="n"/>
      <c r="E105" s="22" t="n"/>
      <c r="F105" s="23" t="n"/>
      <c r="G105" s="22" t="n"/>
      <c r="H105" s="19">
        <f>IF($A105="","",SUMIFS(Sales!$D:$D,Sales!$B:$B,$K105))</f>
        <v/>
      </c>
      <c r="I105" s="19">
        <f>IF($A105="","",$E105-$H105)</f>
        <v/>
      </c>
      <c r="J105" s="19">
        <f>IF($A105="","",IF($I105&lt;=$G105,"LOW","OK"))</f>
        <v/>
      </c>
      <c r="K105" s="20">
        <f>IF($A105="","",$A105&amp;IF($B105="",""," · "&amp;$B105)&amp;IF($C105="",""," · "&amp;$C105)&amp;IF($D105="",""," · "&amp;$D105))</f>
        <v/>
      </c>
    </row>
    <row r="106">
      <c r="A106" s="16" t="n"/>
      <c r="B106" s="16" t="n"/>
      <c r="C106" s="16" t="n"/>
      <c r="D106" s="16" t="n"/>
      <c r="E106" s="17" t="n"/>
      <c r="F106" s="18" t="n"/>
      <c r="G106" s="17" t="n"/>
      <c r="H106" s="19">
        <f>IF($A106="","",SUMIFS(Sales!$D:$D,Sales!$B:$B,$K106))</f>
        <v/>
      </c>
      <c r="I106" s="19">
        <f>IF($A106="","",$E106-$H106)</f>
        <v/>
      </c>
      <c r="J106" s="19">
        <f>IF($A106="","",IF($I106&lt;=$G106,"LOW","OK"))</f>
        <v/>
      </c>
      <c r="K106" s="20">
        <f>IF($A106="","",$A106&amp;IF($B106="",""," · "&amp;$B106)&amp;IF($C106="",""," · "&amp;$C106)&amp;IF($D106="",""," · "&amp;$D106))</f>
        <v/>
      </c>
    </row>
    <row r="107">
      <c r="A107" s="21" t="n"/>
      <c r="B107" s="21" t="n"/>
      <c r="C107" s="21" t="n"/>
      <c r="D107" s="21" t="n"/>
      <c r="E107" s="22" t="n"/>
      <c r="F107" s="23" t="n"/>
      <c r="G107" s="22" t="n"/>
      <c r="H107" s="19">
        <f>IF($A107="","",SUMIFS(Sales!$D:$D,Sales!$B:$B,$K107))</f>
        <v/>
      </c>
      <c r="I107" s="19">
        <f>IF($A107="","",$E107-$H107)</f>
        <v/>
      </c>
      <c r="J107" s="19">
        <f>IF($A107="","",IF($I107&lt;=$G107,"LOW","OK"))</f>
        <v/>
      </c>
      <c r="K107" s="20">
        <f>IF($A107="","",$A107&amp;IF($B107="",""," · "&amp;$B107)&amp;IF($C107="",""," · "&amp;$C107)&amp;IF($D107="",""," · "&amp;$D107))</f>
        <v/>
      </c>
    </row>
    <row r="108">
      <c r="A108" s="16" t="n"/>
      <c r="B108" s="16" t="n"/>
      <c r="C108" s="16" t="n"/>
      <c r="D108" s="16" t="n"/>
      <c r="E108" s="17" t="n"/>
      <c r="F108" s="18" t="n"/>
      <c r="G108" s="17" t="n"/>
      <c r="H108" s="19">
        <f>IF($A108="","",SUMIFS(Sales!$D:$D,Sales!$B:$B,$K108))</f>
        <v/>
      </c>
      <c r="I108" s="19">
        <f>IF($A108="","",$E108-$H108)</f>
        <v/>
      </c>
      <c r="J108" s="19">
        <f>IF($A108="","",IF($I108&lt;=$G108,"LOW","OK"))</f>
        <v/>
      </c>
      <c r="K108" s="20">
        <f>IF($A108="","",$A108&amp;IF($B108="",""," · "&amp;$B108)&amp;IF($C108="",""," · "&amp;$C108)&amp;IF($D108="",""," · "&amp;$D108))</f>
        <v/>
      </c>
    </row>
    <row r="109">
      <c r="A109" s="21" t="n"/>
      <c r="B109" s="21" t="n"/>
      <c r="C109" s="21" t="n"/>
      <c r="D109" s="21" t="n"/>
      <c r="E109" s="22" t="n"/>
      <c r="F109" s="23" t="n"/>
      <c r="G109" s="22" t="n"/>
      <c r="H109" s="19">
        <f>IF($A109="","",SUMIFS(Sales!$D:$D,Sales!$B:$B,$K109))</f>
        <v/>
      </c>
      <c r="I109" s="19">
        <f>IF($A109="","",$E109-$H109)</f>
        <v/>
      </c>
      <c r="J109" s="19">
        <f>IF($A109="","",IF($I109&lt;=$G109,"LOW","OK"))</f>
        <v/>
      </c>
      <c r="K109" s="20">
        <f>IF($A109="","",$A109&amp;IF($B109="",""," · "&amp;$B109)&amp;IF($C109="",""," · "&amp;$C109)&amp;IF($D109="",""," · "&amp;$D109))</f>
        <v/>
      </c>
    </row>
    <row r="110">
      <c r="A110" s="16" t="n"/>
      <c r="B110" s="16" t="n"/>
      <c r="C110" s="16" t="n"/>
      <c r="D110" s="16" t="n"/>
      <c r="E110" s="17" t="n"/>
      <c r="F110" s="18" t="n"/>
      <c r="G110" s="17" t="n"/>
      <c r="H110" s="19">
        <f>IF($A110="","",SUMIFS(Sales!$D:$D,Sales!$B:$B,$K110))</f>
        <v/>
      </c>
      <c r="I110" s="19">
        <f>IF($A110="","",$E110-$H110)</f>
        <v/>
      </c>
      <c r="J110" s="19">
        <f>IF($A110="","",IF($I110&lt;=$G110,"LOW","OK"))</f>
        <v/>
      </c>
      <c r="K110" s="20">
        <f>IF($A110="","",$A110&amp;IF($B110="",""," · "&amp;$B110)&amp;IF($C110="",""," · "&amp;$C110)&amp;IF($D110="",""," · "&amp;$D110))</f>
        <v/>
      </c>
    </row>
    <row r="111">
      <c r="A111" s="21" t="n"/>
      <c r="B111" s="21" t="n"/>
      <c r="C111" s="21" t="n"/>
      <c r="D111" s="21" t="n"/>
      <c r="E111" s="22" t="n"/>
      <c r="F111" s="23" t="n"/>
      <c r="G111" s="22" t="n"/>
      <c r="H111" s="19">
        <f>IF($A111="","",SUMIFS(Sales!$D:$D,Sales!$B:$B,$K111))</f>
        <v/>
      </c>
      <c r="I111" s="19">
        <f>IF($A111="","",$E111-$H111)</f>
        <v/>
      </c>
      <c r="J111" s="19">
        <f>IF($A111="","",IF($I111&lt;=$G111,"LOW","OK"))</f>
        <v/>
      </c>
      <c r="K111" s="20">
        <f>IF($A111="","",$A111&amp;IF($B111="",""," · "&amp;$B111)&amp;IF($C111="",""," · "&amp;$C111)&amp;IF($D111="",""," · "&amp;$D111))</f>
        <v/>
      </c>
    </row>
    <row r="112">
      <c r="A112" s="16" t="n"/>
      <c r="B112" s="16" t="n"/>
      <c r="C112" s="16" t="n"/>
      <c r="D112" s="16" t="n"/>
      <c r="E112" s="17" t="n"/>
      <c r="F112" s="18" t="n"/>
      <c r="G112" s="17" t="n"/>
      <c r="H112" s="19">
        <f>IF($A112="","",SUMIFS(Sales!$D:$D,Sales!$B:$B,$K112))</f>
        <v/>
      </c>
      <c r="I112" s="19">
        <f>IF($A112="","",$E112-$H112)</f>
        <v/>
      </c>
      <c r="J112" s="19">
        <f>IF($A112="","",IF($I112&lt;=$G112,"LOW","OK"))</f>
        <v/>
      </c>
      <c r="K112" s="20">
        <f>IF($A112="","",$A112&amp;IF($B112="",""," · "&amp;$B112)&amp;IF($C112="",""," · "&amp;$C112)&amp;IF($D112="",""," · "&amp;$D112))</f>
        <v/>
      </c>
    </row>
    <row r="113">
      <c r="A113" s="21" t="n"/>
      <c r="B113" s="21" t="n"/>
      <c r="C113" s="21" t="n"/>
      <c r="D113" s="21" t="n"/>
      <c r="E113" s="22" t="n"/>
      <c r="F113" s="23" t="n"/>
      <c r="G113" s="22" t="n"/>
      <c r="H113" s="19">
        <f>IF($A113="","",SUMIFS(Sales!$D:$D,Sales!$B:$B,$K113))</f>
        <v/>
      </c>
      <c r="I113" s="19">
        <f>IF($A113="","",$E113-$H113)</f>
        <v/>
      </c>
      <c r="J113" s="19">
        <f>IF($A113="","",IF($I113&lt;=$G113,"LOW","OK"))</f>
        <v/>
      </c>
      <c r="K113" s="20">
        <f>IF($A113="","",$A113&amp;IF($B113="",""," · "&amp;$B113)&amp;IF($C113="",""," · "&amp;$C113)&amp;IF($D113="",""," · "&amp;$D113))</f>
        <v/>
      </c>
    </row>
    <row r="114">
      <c r="A114" s="16" t="n"/>
      <c r="B114" s="16" t="n"/>
      <c r="C114" s="16" t="n"/>
      <c r="D114" s="16" t="n"/>
      <c r="E114" s="17" t="n"/>
      <c r="F114" s="18" t="n"/>
      <c r="G114" s="17" t="n"/>
      <c r="H114" s="19">
        <f>IF($A114="","",SUMIFS(Sales!$D:$D,Sales!$B:$B,$K114))</f>
        <v/>
      </c>
      <c r="I114" s="19">
        <f>IF($A114="","",$E114-$H114)</f>
        <v/>
      </c>
      <c r="J114" s="19">
        <f>IF($A114="","",IF($I114&lt;=$G114,"LOW","OK"))</f>
        <v/>
      </c>
      <c r="K114" s="20">
        <f>IF($A114="","",$A114&amp;IF($B114="",""," · "&amp;$B114)&amp;IF($C114="",""," · "&amp;$C114)&amp;IF($D114="",""," · "&amp;$D114))</f>
        <v/>
      </c>
    </row>
    <row r="115">
      <c r="A115" s="21" t="n"/>
      <c r="B115" s="21" t="n"/>
      <c r="C115" s="21" t="n"/>
      <c r="D115" s="21" t="n"/>
      <c r="E115" s="22" t="n"/>
      <c r="F115" s="23" t="n"/>
      <c r="G115" s="22" t="n"/>
      <c r="H115" s="19">
        <f>IF($A115="","",SUMIFS(Sales!$D:$D,Sales!$B:$B,$K115))</f>
        <v/>
      </c>
      <c r="I115" s="19">
        <f>IF($A115="","",$E115-$H115)</f>
        <v/>
      </c>
      <c r="J115" s="19">
        <f>IF($A115="","",IF($I115&lt;=$G115,"LOW","OK"))</f>
        <v/>
      </c>
      <c r="K115" s="20">
        <f>IF($A115="","",$A115&amp;IF($B115="",""," · "&amp;$B115)&amp;IF($C115="",""," · "&amp;$C115)&amp;IF($D115="",""," · "&amp;$D115))</f>
        <v/>
      </c>
    </row>
    <row r="116">
      <c r="A116" s="16" t="n"/>
      <c r="B116" s="16" t="n"/>
      <c r="C116" s="16" t="n"/>
      <c r="D116" s="16" t="n"/>
      <c r="E116" s="17" t="n"/>
      <c r="F116" s="18" t="n"/>
      <c r="G116" s="17" t="n"/>
      <c r="H116" s="19">
        <f>IF($A116="","",SUMIFS(Sales!$D:$D,Sales!$B:$B,$K116))</f>
        <v/>
      </c>
      <c r="I116" s="19">
        <f>IF($A116="","",$E116-$H116)</f>
        <v/>
      </c>
      <c r="J116" s="19">
        <f>IF($A116="","",IF($I116&lt;=$G116,"LOW","OK"))</f>
        <v/>
      </c>
      <c r="K116" s="20">
        <f>IF($A116="","",$A116&amp;IF($B116="",""," · "&amp;$B116)&amp;IF($C116="",""," · "&amp;$C116)&amp;IF($D116="",""," · "&amp;$D116))</f>
        <v/>
      </c>
    </row>
    <row r="117">
      <c r="A117" s="21" t="n"/>
      <c r="B117" s="21" t="n"/>
      <c r="C117" s="21" t="n"/>
      <c r="D117" s="21" t="n"/>
      <c r="E117" s="22" t="n"/>
      <c r="F117" s="23" t="n"/>
      <c r="G117" s="22" t="n"/>
      <c r="H117" s="19">
        <f>IF($A117="","",SUMIFS(Sales!$D:$D,Sales!$B:$B,$K117))</f>
        <v/>
      </c>
      <c r="I117" s="19">
        <f>IF($A117="","",$E117-$H117)</f>
        <v/>
      </c>
      <c r="J117" s="19">
        <f>IF($A117="","",IF($I117&lt;=$G117,"LOW","OK"))</f>
        <v/>
      </c>
      <c r="K117" s="20">
        <f>IF($A117="","",$A117&amp;IF($B117="",""," · "&amp;$B117)&amp;IF($C117="",""," · "&amp;$C117)&amp;IF($D117="",""," · "&amp;$D117))</f>
        <v/>
      </c>
    </row>
    <row r="118">
      <c r="A118" s="16" t="n"/>
      <c r="B118" s="16" t="n"/>
      <c r="C118" s="16" t="n"/>
      <c r="D118" s="16" t="n"/>
      <c r="E118" s="17" t="n"/>
      <c r="F118" s="18" t="n"/>
      <c r="G118" s="17" t="n"/>
      <c r="H118" s="19">
        <f>IF($A118="","",SUMIFS(Sales!$D:$D,Sales!$B:$B,$K118))</f>
        <v/>
      </c>
      <c r="I118" s="19">
        <f>IF($A118="","",$E118-$H118)</f>
        <v/>
      </c>
      <c r="J118" s="19">
        <f>IF($A118="","",IF($I118&lt;=$G118,"LOW","OK"))</f>
        <v/>
      </c>
      <c r="K118" s="20">
        <f>IF($A118="","",$A118&amp;IF($B118="",""," · "&amp;$B118)&amp;IF($C118="",""," · "&amp;$C118)&amp;IF($D118="",""," · "&amp;$D118))</f>
        <v/>
      </c>
    </row>
    <row r="119">
      <c r="A119" s="21" t="n"/>
      <c r="B119" s="21" t="n"/>
      <c r="C119" s="21" t="n"/>
      <c r="D119" s="21" t="n"/>
      <c r="E119" s="22" t="n"/>
      <c r="F119" s="23" t="n"/>
      <c r="G119" s="22" t="n"/>
      <c r="H119" s="19">
        <f>IF($A119="","",SUMIFS(Sales!$D:$D,Sales!$B:$B,$K119))</f>
        <v/>
      </c>
      <c r="I119" s="19">
        <f>IF($A119="","",$E119-$H119)</f>
        <v/>
      </c>
      <c r="J119" s="19">
        <f>IF($A119="","",IF($I119&lt;=$G119,"LOW","OK"))</f>
        <v/>
      </c>
      <c r="K119" s="20">
        <f>IF($A119="","",$A119&amp;IF($B119="",""," · "&amp;$B119)&amp;IF($C119="",""," · "&amp;$C119)&amp;IF($D119="",""," · "&amp;$D119))</f>
        <v/>
      </c>
    </row>
    <row r="120">
      <c r="A120" s="16" t="n"/>
      <c r="B120" s="16" t="n"/>
      <c r="C120" s="16" t="n"/>
      <c r="D120" s="16" t="n"/>
      <c r="E120" s="17" t="n"/>
      <c r="F120" s="18" t="n"/>
      <c r="G120" s="17" t="n"/>
      <c r="H120" s="19">
        <f>IF($A120="","",SUMIFS(Sales!$D:$D,Sales!$B:$B,$K120))</f>
        <v/>
      </c>
      <c r="I120" s="19">
        <f>IF($A120="","",$E120-$H120)</f>
        <v/>
      </c>
      <c r="J120" s="19">
        <f>IF($A120="","",IF($I120&lt;=$G120,"LOW","OK"))</f>
        <v/>
      </c>
      <c r="K120" s="20">
        <f>IF($A120="","",$A120&amp;IF($B120="",""," · "&amp;$B120)&amp;IF($C120="",""," · "&amp;$C120)&amp;IF($D120="",""," · "&amp;$D120))</f>
        <v/>
      </c>
    </row>
    <row r="121">
      <c r="A121" s="21" t="n"/>
      <c r="B121" s="21" t="n"/>
      <c r="C121" s="21" t="n"/>
      <c r="D121" s="21" t="n"/>
      <c r="E121" s="22" t="n"/>
      <c r="F121" s="23" t="n"/>
      <c r="G121" s="22" t="n"/>
      <c r="H121" s="19">
        <f>IF($A121="","",SUMIFS(Sales!$D:$D,Sales!$B:$B,$K121))</f>
        <v/>
      </c>
      <c r="I121" s="19">
        <f>IF($A121="","",$E121-$H121)</f>
        <v/>
      </c>
      <c r="J121" s="19">
        <f>IF($A121="","",IF($I121&lt;=$G121,"LOW","OK"))</f>
        <v/>
      </c>
      <c r="K121" s="20">
        <f>IF($A121="","",$A121&amp;IF($B121="",""," · "&amp;$B121)&amp;IF($C121="",""," · "&amp;$C121)&amp;IF($D121="",""," · "&amp;$D121))</f>
        <v/>
      </c>
    </row>
    <row r="122">
      <c r="A122" s="16" t="n"/>
      <c r="B122" s="16" t="n"/>
      <c r="C122" s="16" t="n"/>
      <c r="D122" s="16" t="n"/>
      <c r="E122" s="17" t="n"/>
      <c r="F122" s="18" t="n"/>
      <c r="G122" s="17" t="n"/>
      <c r="H122" s="19">
        <f>IF($A122="","",SUMIFS(Sales!$D:$D,Sales!$B:$B,$K122))</f>
        <v/>
      </c>
      <c r="I122" s="19">
        <f>IF($A122="","",$E122-$H122)</f>
        <v/>
      </c>
      <c r="J122" s="19">
        <f>IF($A122="","",IF($I122&lt;=$G122,"LOW","OK"))</f>
        <v/>
      </c>
      <c r="K122" s="20">
        <f>IF($A122="","",$A122&amp;IF($B122="",""," · "&amp;$B122)&amp;IF($C122="",""," · "&amp;$C122)&amp;IF($D122="",""," · "&amp;$D122))</f>
        <v/>
      </c>
    </row>
    <row r="123">
      <c r="A123" s="21" t="n"/>
      <c r="B123" s="21" t="n"/>
      <c r="C123" s="21" t="n"/>
      <c r="D123" s="21" t="n"/>
      <c r="E123" s="22" t="n"/>
      <c r="F123" s="23" t="n"/>
      <c r="G123" s="22" t="n"/>
      <c r="H123" s="19">
        <f>IF($A123="","",SUMIFS(Sales!$D:$D,Sales!$B:$B,$K123))</f>
        <v/>
      </c>
      <c r="I123" s="19">
        <f>IF($A123="","",$E123-$H123)</f>
        <v/>
      </c>
      <c r="J123" s="19">
        <f>IF($A123="","",IF($I123&lt;=$G123,"LOW","OK"))</f>
        <v/>
      </c>
      <c r="K123" s="20">
        <f>IF($A123="","",$A123&amp;IF($B123="",""," · "&amp;$B123)&amp;IF($C123="",""," · "&amp;$C123)&amp;IF($D123="",""," · "&amp;$D123))</f>
        <v/>
      </c>
    </row>
    <row r="124">
      <c r="A124" s="16" t="n"/>
      <c r="B124" s="16" t="n"/>
      <c r="C124" s="16" t="n"/>
      <c r="D124" s="16" t="n"/>
      <c r="E124" s="17" t="n"/>
      <c r="F124" s="18" t="n"/>
      <c r="G124" s="17" t="n"/>
      <c r="H124" s="19">
        <f>IF($A124="","",SUMIFS(Sales!$D:$D,Sales!$B:$B,$K124))</f>
        <v/>
      </c>
      <c r="I124" s="19">
        <f>IF($A124="","",$E124-$H124)</f>
        <v/>
      </c>
      <c r="J124" s="19">
        <f>IF($A124="","",IF($I124&lt;=$G124,"LOW","OK"))</f>
        <v/>
      </c>
      <c r="K124" s="20">
        <f>IF($A124="","",$A124&amp;IF($B124="",""," · "&amp;$B124)&amp;IF($C124="",""," · "&amp;$C124)&amp;IF($D124="",""," · "&amp;$D124))</f>
        <v/>
      </c>
    </row>
    <row r="125">
      <c r="A125" s="21" t="n"/>
      <c r="B125" s="21" t="n"/>
      <c r="C125" s="21" t="n"/>
      <c r="D125" s="21" t="n"/>
      <c r="E125" s="22" t="n"/>
      <c r="F125" s="23" t="n"/>
      <c r="G125" s="22" t="n"/>
      <c r="H125" s="19">
        <f>IF($A125="","",SUMIFS(Sales!$D:$D,Sales!$B:$B,$K125))</f>
        <v/>
      </c>
      <c r="I125" s="19">
        <f>IF($A125="","",$E125-$H125)</f>
        <v/>
      </c>
      <c r="J125" s="19">
        <f>IF($A125="","",IF($I125&lt;=$G125,"LOW","OK"))</f>
        <v/>
      </c>
      <c r="K125" s="20">
        <f>IF($A125="","",$A125&amp;IF($B125="",""," · "&amp;$B125)&amp;IF($C125="",""," · "&amp;$C125)&amp;IF($D125="",""," · "&amp;$D125))</f>
        <v/>
      </c>
    </row>
    <row r="126">
      <c r="A126" s="16" t="n"/>
      <c r="B126" s="16" t="n"/>
      <c r="C126" s="16" t="n"/>
      <c r="D126" s="16" t="n"/>
      <c r="E126" s="17" t="n"/>
      <c r="F126" s="18" t="n"/>
      <c r="G126" s="17" t="n"/>
      <c r="H126" s="19">
        <f>IF($A126="","",SUMIFS(Sales!$D:$D,Sales!$B:$B,$K126))</f>
        <v/>
      </c>
      <c r="I126" s="19">
        <f>IF($A126="","",$E126-$H126)</f>
        <v/>
      </c>
      <c r="J126" s="19">
        <f>IF($A126="","",IF($I126&lt;=$G126,"LOW","OK"))</f>
        <v/>
      </c>
      <c r="K126" s="20">
        <f>IF($A126="","",$A126&amp;IF($B126="",""," · "&amp;$B126)&amp;IF($C126="",""," · "&amp;$C126)&amp;IF($D126="",""," · "&amp;$D126))</f>
        <v/>
      </c>
    </row>
    <row r="127">
      <c r="A127" s="21" t="n"/>
      <c r="B127" s="21" t="n"/>
      <c r="C127" s="21" t="n"/>
      <c r="D127" s="21" t="n"/>
      <c r="E127" s="22" t="n"/>
      <c r="F127" s="23" t="n"/>
      <c r="G127" s="22" t="n"/>
      <c r="H127" s="19">
        <f>IF($A127="","",SUMIFS(Sales!$D:$D,Sales!$B:$B,$K127))</f>
        <v/>
      </c>
      <c r="I127" s="19">
        <f>IF($A127="","",$E127-$H127)</f>
        <v/>
      </c>
      <c r="J127" s="19">
        <f>IF($A127="","",IF($I127&lt;=$G127,"LOW","OK"))</f>
        <v/>
      </c>
      <c r="K127" s="20">
        <f>IF($A127="","",$A127&amp;IF($B127="",""," · "&amp;$B127)&amp;IF($C127="",""," · "&amp;$C127)&amp;IF($D127="",""," · "&amp;$D127))</f>
        <v/>
      </c>
    </row>
    <row r="128">
      <c r="A128" s="16" t="n"/>
      <c r="B128" s="16" t="n"/>
      <c r="C128" s="16" t="n"/>
      <c r="D128" s="16" t="n"/>
      <c r="E128" s="17" t="n"/>
      <c r="F128" s="18" t="n"/>
      <c r="G128" s="17" t="n"/>
      <c r="H128" s="19">
        <f>IF($A128="","",SUMIFS(Sales!$D:$D,Sales!$B:$B,$K128))</f>
        <v/>
      </c>
      <c r="I128" s="19">
        <f>IF($A128="","",$E128-$H128)</f>
        <v/>
      </c>
      <c r="J128" s="19">
        <f>IF($A128="","",IF($I128&lt;=$G128,"LOW","OK"))</f>
        <v/>
      </c>
      <c r="K128" s="20">
        <f>IF($A128="","",$A128&amp;IF($B128="",""," · "&amp;$B128)&amp;IF($C128="",""," · "&amp;$C128)&amp;IF($D128="",""," · "&amp;$D128))</f>
        <v/>
      </c>
    </row>
    <row r="129">
      <c r="A129" s="21" t="n"/>
      <c r="B129" s="21" t="n"/>
      <c r="C129" s="21" t="n"/>
      <c r="D129" s="21" t="n"/>
      <c r="E129" s="22" t="n"/>
      <c r="F129" s="23" t="n"/>
      <c r="G129" s="22" t="n"/>
      <c r="H129" s="19">
        <f>IF($A129="","",SUMIFS(Sales!$D:$D,Sales!$B:$B,$K129))</f>
        <v/>
      </c>
      <c r="I129" s="19">
        <f>IF($A129="","",$E129-$H129)</f>
        <v/>
      </c>
      <c r="J129" s="19">
        <f>IF($A129="","",IF($I129&lt;=$G129,"LOW","OK"))</f>
        <v/>
      </c>
      <c r="K129" s="20">
        <f>IF($A129="","",$A129&amp;IF($B129="",""," · "&amp;$B129)&amp;IF($C129="",""," · "&amp;$C129)&amp;IF($D129="",""," · "&amp;$D129))</f>
        <v/>
      </c>
    </row>
    <row r="130">
      <c r="A130" s="16" t="n"/>
      <c r="B130" s="16" t="n"/>
      <c r="C130" s="16" t="n"/>
      <c r="D130" s="16" t="n"/>
      <c r="E130" s="17" t="n"/>
      <c r="F130" s="18" t="n"/>
      <c r="G130" s="17" t="n"/>
      <c r="H130" s="19">
        <f>IF($A130="","",SUMIFS(Sales!$D:$D,Sales!$B:$B,$K130))</f>
        <v/>
      </c>
      <c r="I130" s="19">
        <f>IF($A130="","",$E130-$H130)</f>
        <v/>
      </c>
      <c r="J130" s="19">
        <f>IF($A130="","",IF($I130&lt;=$G130,"LOW","OK"))</f>
        <v/>
      </c>
      <c r="K130" s="20">
        <f>IF($A130="","",$A130&amp;IF($B130="",""," · "&amp;$B130)&amp;IF($C130="",""," · "&amp;$C130)&amp;IF($D130="",""," · "&amp;$D130))</f>
        <v/>
      </c>
    </row>
    <row r="131">
      <c r="A131" s="21" t="n"/>
      <c r="B131" s="21" t="n"/>
      <c r="C131" s="21" t="n"/>
      <c r="D131" s="21" t="n"/>
      <c r="E131" s="22" t="n"/>
      <c r="F131" s="23" t="n"/>
      <c r="G131" s="22" t="n"/>
      <c r="H131" s="19">
        <f>IF($A131="","",SUMIFS(Sales!$D:$D,Sales!$B:$B,$K131))</f>
        <v/>
      </c>
      <c r="I131" s="19">
        <f>IF($A131="","",$E131-$H131)</f>
        <v/>
      </c>
      <c r="J131" s="19">
        <f>IF($A131="","",IF($I131&lt;=$G131,"LOW","OK"))</f>
        <v/>
      </c>
      <c r="K131" s="20">
        <f>IF($A131="","",$A131&amp;IF($B131="",""," · "&amp;$B131)&amp;IF($C131="",""," · "&amp;$C131)&amp;IF($D131="",""," · "&amp;$D131))</f>
        <v/>
      </c>
    </row>
    <row r="132">
      <c r="A132" s="16" t="n"/>
      <c r="B132" s="16" t="n"/>
      <c r="C132" s="16" t="n"/>
      <c r="D132" s="16" t="n"/>
      <c r="E132" s="17" t="n"/>
      <c r="F132" s="18" t="n"/>
      <c r="G132" s="17" t="n"/>
      <c r="H132" s="19">
        <f>IF($A132="","",SUMIFS(Sales!$D:$D,Sales!$B:$B,$K132))</f>
        <v/>
      </c>
      <c r="I132" s="19">
        <f>IF($A132="","",$E132-$H132)</f>
        <v/>
      </c>
      <c r="J132" s="19">
        <f>IF($A132="","",IF($I132&lt;=$G132,"LOW","OK"))</f>
        <v/>
      </c>
      <c r="K132" s="20">
        <f>IF($A132="","",$A132&amp;IF($B132="",""," · "&amp;$B132)&amp;IF($C132="",""," · "&amp;$C132)&amp;IF($D132="",""," · "&amp;$D132))</f>
        <v/>
      </c>
    </row>
    <row r="133">
      <c r="A133" s="21" t="n"/>
      <c r="B133" s="21" t="n"/>
      <c r="C133" s="21" t="n"/>
      <c r="D133" s="21" t="n"/>
      <c r="E133" s="22" t="n"/>
      <c r="F133" s="23" t="n"/>
      <c r="G133" s="22" t="n"/>
      <c r="H133" s="19">
        <f>IF($A133="","",SUMIFS(Sales!$D:$D,Sales!$B:$B,$K133))</f>
        <v/>
      </c>
      <c r="I133" s="19">
        <f>IF($A133="","",$E133-$H133)</f>
        <v/>
      </c>
      <c r="J133" s="19">
        <f>IF($A133="","",IF($I133&lt;=$G133,"LOW","OK"))</f>
        <v/>
      </c>
      <c r="K133" s="20">
        <f>IF($A133="","",$A133&amp;IF($B133="",""," · "&amp;$B133)&amp;IF($C133="",""," · "&amp;$C133)&amp;IF($D133="",""," · "&amp;$D133))</f>
        <v/>
      </c>
    </row>
    <row r="134">
      <c r="A134" s="16" t="n"/>
      <c r="B134" s="16" t="n"/>
      <c r="C134" s="16" t="n"/>
      <c r="D134" s="16" t="n"/>
      <c r="E134" s="17" t="n"/>
      <c r="F134" s="18" t="n"/>
      <c r="G134" s="17" t="n"/>
      <c r="H134" s="19">
        <f>IF($A134="","",SUMIFS(Sales!$D:$D,Sales!$B:$B,$K134))</f>
        <v/>
      </c>
      <c r="I134" s="19">
        <f>IF($A134="","",$E134-$H134)</f>
        <v/>
      </c>
      <c r="J134" s="19">
        <f>IF($A134="","",IF($I134&lt;=$G134,"LOW","OK"))</f>
        <v/>
      </c>
      <c r="K134" s="20">
        <f>IF($A134="","",$A134&amp;IF($B134="",""," · "&amp;$B134)&amp;IF($C134="",""," · "&amp;$C134)&amp;IF($D134="",""," · "&amp;$D134))</f>
        <v/>
      </c>
    </row>
    <row r="135">
      <c r="A135" s="21" t="n"/>
      <c r="B135" s="21" t="n"/>
      <c r="C135" s="21" t="n"/>
      <c r="D135" s="21" t="n"/>
      <c r="E135" s="22" t="n"/>
      <c r="F135" s="23" t="n"/>
      <c r="G135" s="22" t="n"/>
      <c r="H135" s="19">
        <f>IF($A135="","",SUMIFS(Sales!$D:$D,Sales!$B:$B,$K135))</f>
        <v/>
      </c>
      <c r="I135" s="19">
        <f>IF($A135="","",$E135-$H135)</f>
        <v/>
      </c>
      <c r="J135" s="19">
        <f>IF($A135="","",IF($I135&lt;=$G135,"LOW","OK"))</f>
        <v/>
      </c>
      <c r="K135" s="20">
        <f>IF($A135="","",$A135&amp;IF($B135="",""," · "&amp;$B135)&amp;IF($C135="",""," · "&amp;$C135)&amp;IF($D135="",""," · "&amp;$D135))</f>
        <v/>
      </c>
    </row>
    <row r="136">
      <c r="A136" s="16" t="n"/>
      <c r="B136" s="16" t="n"/>
      <c r="C136" s="16" t="n"/>
      <c r="D136" s="16" t="n"/>
      <c r="E136" s="17" t="n"/>
      <c r="F136" s="18" t="n"/>
      <c r="G136" s="17" t="n"/>
      <c r="H136" s="19">
        <f>IF($A136="","",SUMIFS(Sales!$D:$D,Sales!$B:$B,$K136))</f>
        <v/>
      </c>
      <c r="I136" s="19">
        <f>IF($A136="","",$E136-$H136)</f>
        <v/>
      </c>
      <c r="J136" s="19">
        <f>IF($A136="","",IF($I136&lt;=$G136,"LOW","OK"))</f>
        <v/>
      </c>
      <c r="K136" s="20">
        <f>IF($A136="","",$A136&amp;IF($B136="",""," · "&amp;$B136)&amp;IF($C136="",""," · "&amp;$C136)&amp;IF($D136="",""," · "&amp;$D136))</f>
        <v/>
      </c>
    </row>
    <row r="137">
      <c r="A137" s="21" t="n"/>
      <c r="B137" s="21" t="n"/>
      <c r="C137" s="21" t="n"/>
      <c r="D137" s="21" t="n"/>
      <c r="E137" s="22" t="n"/>
      <c r="F137" s="23" t="n"/>
      <c r="G137" s="22" t="n"/>
      <c r="H137" s="19">
        <f>IF($A137="","",SUMIFS(Sales!$D:$D,Sales!$B:$B,$K137))</f>
        <v/>
      </c>
      <c r="I137" s="19">
        <f>IF($A137="","",$E137-$H137)</f>
        <v/>
      </c>
      <c r="J137" s="19">
        <f>IF($A137="","",IF($I137&lt;=$G137,"LOW","OK"))</f>
        <v/>
      </c>
      <c r="K137" s="20">
        <f>IF($A137="","",$A137&amp;IF($B137="",""," · "&amp;$B137)&amp;IF($C137="",""," · "&amp;$C137)&amp;IF($D137="",""," · "&amp;$D137))</f>
        <v/>
      </c>
    </row>
    <row r="138">
      <c r="A138" s="16" t="n"/>
      <c r="B138" s="16" t="n"/>
      <c r="C138" s="16" t="n"/>
      <c r="D138" s="16" t="n"/>
      <c r="E138" s="17" t="n"/>
      <c r="F138" s="18" t="n"/>
      <c r="G138" s="17" t="n"/>
      <c r="H138" s="19">
        <f>IF($A138="","",SUMIFS(Sales!$D:$D,Sales!$B:$B,$K138))</f>
        <v/>
      </c>
      <c r="I138" s="19">
        <f>IF($A138="","",$E138-$H138)</f>
        <v/>
      </c>
      <c r="J138" s="19">
        <f>IF($A138="","",IF($I138&lt;=$G138,"LOW","OK"))</f>
        <v/>
      </c>
      <c r="K138" s="20">
        <f>IF($A138="","",$A138&amp;IF($B138="",""," · "&amp;$B138)&amp;IF($C138="",""," · "&amp;$C138)&amp;IF($D138="",""," · "&amp;$D138))</f>
        <v/>
      </c>
    </row>
    <row r="139">
      <c r="A139" s="21" t="n"/>
      <c r="B139" s="21" t="n"/>
      <c r="C139" s="21" t="n"/>
      <c r="D139" s="21" t="n"/>
      <c r="E139" s="22" t="n"/>
      <c r="F139" s="23" t="n"/>
      <c r="G139" s="22" t="n"/>
      <c r="H139" s="19">
        <f>IF($A139="","",SUMIFS(Sales!$D:$D,Sales!$B:$B,$K139))</f>
        <v/>
      </c>
      <c r="I139" s="19">
        <f>IF($A139="","",$E139-$H139)</f>
        <v/>
      </c>
      <c r="J139" s="19">
        <f>IF($A139="","",IF($I139&lt;=$G139,"LOW","OK"))</f>
        <v/>
      </c>
      <c r="K139" s="20">
        <f>IF($A139="","",$A139&amp;IF($B139="",""," · "&amp;$B139)&amp;IF($C139="",""," · "&amp;$C139)&amp;IF($D139="",""," · "&amp;$D139))</f>
        <v/>
      </c>
    </row>
    <row r="140">
      <c r="A140" s="16" t="n"/>
      <c r="B140" s="16" t="n"/>
      <c r="C140" s="16" t="n"/>
      <c r="D140" s="16" t="n"/>
      <c r="E140" s="17" t="n"/>
      <c r="F140" s="18" t="n"/>
      <c r="G140" s="17" t="n"/>
      <c r="H140" s="19">
        <f>IF($A140="","",SUMIFS(Sales!$D:$D,Sales!$B:$B,$K140))</f>
        <v/>
      </c>
      <c r="I140" s="19">
        <f>IF($A140="","",$E140-$H140)</f>
        <v/>
      </c>
      <c r="J140" s="19">
        <f>IF($A140="","",IF($I140&lt;=$G140,"LOW","OK"))</f>
        <v/>
      </c>
      <c r="K140" s="20">
        <f>IF($A140="","",$A140&amp;IF($B140="",""," · "&amp;$B140)&amp;IF($C140="",""," · "&amp;$C140)&amp;IF($D140="",""," · "&amp;$D140))</f>
        <v/>
      </c>
    </row>
    <row r="141">
      <c r="A141" s="21" t="n"/>
      <c r="B141" s="21" t="n"/>
      <c r="C141" s="21" t="n"/>
      <c r="D141" s="21" t="n"/>
      <c r="E141" s="22" t="n"/>
      <c r="F141" s="23" t="n"/>
      <c r="G141" s="22" t="n"/>
      <c r="H141" s="19">
        <f>IF($A141="","",SUMIFS(Sales!$D:$D,Sales!$B:$B,$K141))</f>
        <v/>
      </c>
      <c r="I141" s="19">
        <f>IF($A141="","",$E141-$H141)</f>
        <v/>
      </c>
      <c r="J141" s="19">
        <f>IF($A141="","",IF($I141&lt;=$G141,"LOW","OK"))</f>
        <v/>
      </c>
      <c r="K141" s="20">
        <f>IF($A141="","",$A141&amp;IF($B141="",""," · "&amp;$B141)&amp;IF($C141="",""," · "&amp;$C141)&amp;IF($D141="",""," · "&amp;$D141))</f>
        <v/>
      </c>
    </row>
    <row r="142">
      <c r="A142" s="16" t="n"/>
      <c r="B142" s="16" t="n"/>
      <c r="C142" s="16" t="n"/>
      <c r="D142" s="16" t="n"/>
      <c r="E142" s="17" t="n"/>
      <c r="F142" s="18" t="n"/>
      <c r="G142" s="17" t="n"/>
      <c r="H142" s="19">
        <f>IF($A142="","",SUMIFS(Sales!$D:$D,Sales!$B:$B,$K142))</f>
        <v/>
      </c>
      <c r="I142" s="19">
        <f>IF($A142="","",$E142-$H142)</f>
        <v/>
      </c>
      <c r="J142" s="19">
        <f>IF($A142="","",IF($I142&lt;=$G142,"LOW","OK"))</f>
        <v/>
      </c>
      <c r="K142" s="20">
        <f>IF($A142="","",$A142&amp;IF($B142="",""," · "&amp;$B142)&amp;IF($C142="",""," · "&amp;$C142)&amp;IF($D142="",""," · "&amp;$D142))</f>
        <v/>
      </c>
    </row>
    <row r="143">
      <c r="A143" s="21" t="n"/>
      <c r="B143" s="21" t="n"/>
      <c r="C143" s="21" t="n"/>
      <c r="D143" s="21" t="n"/>
      <c r="E143" s="22" t="n"/>
      <c r="F143" s="23" t="n"/>
      <c r="G143" s="22" t="n"/>
      <c r="H143" s="19">
        <f>IF($A143="","",SUMIFS(Sales!$D:$D,Sales!$B:$B,$K143))</f>
        <v/>
      </c>
      <c r="I143" s="19">
        <f>IF($A143="","",$E143-$H143)</f>
        <v/>
      </c>
      <c r="J143" s="19">
        <f>IF($A143="","",IF($I143&lt;=$G143,"LOW","OK"))</f>
        <v/>
      </c>
      <c r="K143" s="20">
        <f>IF($A143="","",$A143&amp;IF($B143="",""," · "&amp;$B143)&amp;IF($C143="",""," · "&amp;$C143)&amp;IF($D143="",""," · "&amp;$D143))</f>
        <v/>
      </c>
    </row>
    <row r="144">
      <c r="A144" s="16" t="n"/>
      <c r="B144" s="16" t="n"/>
      <c r="C144" s="16" t="n"/>
      <c r="D144" s="16" t="n"/>
      <c r="E144" s="17" t="n"/>
      <c r="F144" s="18" t="n"/>
      <c r="G144" s="17" t="n"/>
      <c r="H144" s="19">
        <f>IF($A144="","",SUMIFS(Sales!$D:$D,Sales!$B:$B,$K144))</f>
        <v/>
      </c>
      <c r="I144" s="19">
        <f>IF($A144="","",$E144-$H144)</f>
        <v/>
      </c>
      <c r="J144" s="19">
        <f>IF($A144="","",IF($I144&lt;=$G144,"LOW","OK"))</f>
        <v/>
      </c>
      <c r="K144" s="20">
        <f>IF($A144="","",$A144&amp;IF($B144="",""," · "&amp;$B144)&amp;IF($C144="",""," · "&amp;$C144)&amp;IF($D144="",""," · "&amp;$D144))</f>
        <v/>
      </c>
    </row>
    <row r="145">
      <c r="A145" s="21" t="n"/>
      <c r="B145" s="21" t="n"/>
      <c r="C145" s="21" t="n"/>
      <c r="D145" s="21" t="n"/>
      <c r="E145" s="22" t="n"/>
      <c r="F145" s="23" t="n"/>
      <c r="G145" s="22" t="n"/>
      <c r="H145" s="19">
        <f>IF($A145="","",SUMIFS(Sales!$D:$D,Sales!$B:$B,$K145))</f>
        <v/>
      </c>
      <c r="I145" s="19">
        <f>IF($A145="","",$E145-$H145)</f>
        <v/>
      </c>
      <c r="J145" s="19">
        <f>IF($A145="","",IF($I145&lt;=$G145,"LOW","OK"))</f>
        <v/>
      </c>
      <c r="K145" s="20">
        <f>IF($A145="","",$A145&amp;IF($B145="",""," · "&amp;$B145)&amp;IF($C145="",""," · "&amp;$C145)&amp;IF($D145="",""," · "&amp;$D145))</f>
        <v/>
      </c>
    </row>
    <row r="146">
      <c r="A146" s="16" t="n"/>
      <c r="B146" s="16" t="n"/>
      <c r="C146" s="16" t="n"/>
      <c r="D146" s="16" t="n"/>
      <c r="E146" s="17" t="n"/>
      <c r="F146" s="18" t="n"/>
      <c r="G146" s="17" t="n"/>
      <c r="H146" s="19">
        <f>IF($A146="","",SUMIFS(Sales!$D:$D,Sales!$B:$B,$K146))</f>
        <v/>
      </c>
      <c r="I146" s="19">
        <f>IF($A146="","",$E146-$H146)</f>
        <v/>
      </c>
      <c r="J146" s="19">
        <f>IF($A146="","",IF($I146&lt;=$G146,"LOW","OK"))</f>
        <v/>
      </c>
      <c r="K146" s="20">
        <f>IF($A146="","",$A146&amp;IF($B146="",""," · "&amp;$B146)&amp;IF($C146="",""," · "&amp;$C146)&amp;IF($D146="",""," · "&amp;$D146))</f>
        <v/>
      </c>
    </row>
    <row r="147">
      <c r="A147" s="21" t="n"/>
      <c r="B147" s="21" t="n"/>
      <c r="C147" s="21" t="n"/>
      <c r="D147" s="21" t="n"/>
      <c r="E147" s="22" t="n"/>
      <c r="F147" s="23" t="n"/>
      <c r="G147" s="22" t="n"/>
      <c r="H147" s="19">
        <f>IF($A147="","",SUMIFS(Sales!$D:$D,Sales!$B:$B,$K147))</f>
        <v/>
      </c>
      <c r="I147" s="19">
        <f>IF($A147="","",$E147-$H147)</f>
        <v/>
      </c>
      <c r="J147" s="19">
        <f>IF($A147="","",IF($I147&lt;=$G147,"LOW","OK"))</f>
        <v/>
      </c>
      <c r="K147" s="20">
        <f>IF($A147="","",$A147&amp;IF($B147="",""," · "&amp;$B147)&amp;IF($C147="",""," · "&amp;$C147)&amp;IF($D147="",""," · "&amp;$D147))</f>
        <v/>
      </c>
    </row>
    <row r="148">
      <c r="A148" s="16" t="n"/>
      <c r="B148" s="16" t="n"/>
      <c r="C148" s="16" t="n"/>
      <c r="D148" s="16" t="n"/>
      <c r="E148" s="17" t="n"/>
      <c r="F148" s="18" t="n"/>
      <c r="G148" s="17" t="n"/>
      <c r="H148" s="19">
        <f>IF($A148="","",SUMIFS(Sales!$D:$D,Sales!$B:$B,$K148))</f>
        <v/>
      </c>
      <c r="I148" s="19">
        <f>IF($A148="","",$E148-$H148)</f>
        <v/>
      </c>
      <c r="J148" s="19">
        <f>IF($A148="","",IF($I148&lt;=$G148,"LOW","OK"))</f>
        <v/>
      </c>
      <c r="K148" s="20">
        <f>IF($A148="","",$A148&amp;IF($B148="",""," · "&amp;$B148)&amp;IF($C148="",""," · "&amp;$C148)&amp;IF($D148="",""," · "&amp;$D148))</f>
        <v/>
      </c>
    </row>
    <row r="149">
      <c r="A149" s="21" t="n"/>
      <c r="B149" s="21" t="n"/>
      <c r="C149" s="21" t="n"/>
      <c r="D149" s="21" t="n"/>
      <c r="E149" s="22" t="n"/>
      <c r="F149" s="23" t="n"/>
      <c r="G149" s="22" t="n"/>
      <c r="H149" s="19">
        <f>IF($A149="","",SUMIFS(Sales!$D:$D,Sales!$B:$B,$K149))</f>
        <v/>
      </c>
      <c r="I149" s="19">
        <f>IF($A149="","",$E149-$H149)</f>
        <v/>
      </c>
      <c r="J149" s="19">
        <f>IF($A149="","",IF($I149&lt;=$G149,"LOW","OK"))</f>
        <v/>
      </c>
      <c r="K149" s="20">
        <f>IF($A149="","",$A149&amp;IF($B149="",""," · "&amp;$B149)&amp;IF($C149="",""," · "&amp;$C149)&amp;IF($D149="",""," · "&amp;$D149))</f>
        <v/>
      </c>
    </row>
    <row r="150">
      <c r="A150" s="16" t="n"/>
      <c r="B150" s="16" t="n"/>
      <c r="C150" s="16" t="n"/>
      <c r="D150" s="16" t="n"/>
      <c r="E150" s="17" t="n"/>
      <c r="F150" s="18" t="n"/>
      <c r="G150" s="17" t="n"/>
      <c r="H150" s="19">
        <f>IF($A150="","",SUMIFS(Sales!$D:$D,Sales!$B:$B,$K150))</f>
        <v/>
      </c>
      <c r="I150" s="19">
        <f>IF($A150="","",$E150-$H150)</f>
        <v/>
      </c>
      <c r="J150" s="19">
        <f>IF($A150="","",IF($I150&lt;=$G150,"LOW","OK"))</f>
        <v/>
      </c>
      <c r="K150" s="20">
        <f>IF($A150="","",$A150&amp;IF($B150="",""," · "&amp;$B150)&amp;IF($C150="",""," · "&amp;$C150)&amp;IF($D150="",""," · "&amp;$D150))</f>
        <v/>
      </c>
    </row>
    <row r="151">
      <c r="A151" s="21" t="n"/>
      <c r="B151" s="21" t="n"/>
      <c r="C151" s="21" t="n"/>
      <c r="D151" s="21" t="n"/>
      <c r="E151" s="22" t="n"/>
      <c r="F151" s="23" t="n"/>
      <c r="G151" s="22" t="n"/>
      <c r="H151" s="19">
        <f>IF($A151="","",SUMIFS(Sales!$D:$D,Sales!$B:$B,$K151))</f>
        <v/>
      </c>
      <c r="I151" s="19">
        <f>IF($A151="","",$E151-$H151)</f>
        <v/>
      </c>
      <c r="J151" s="19">
        <f>IF($A151="","",IF($I151&lt;=$G151,"LOW","OK"))</f>
        <v/>
      </c>
      <c r="K151" s="20">
        <f>IF($A151="","",$A151&amp;IF($B151="",""," · "&amp;$B151)&amp;IF($C151="",""," · "&amp;$C151)&amp;IF($D151="",""," · "&amp;$D151))</f>
        <v/>
      </c>
    </row>
    <row r="152">
      <c r="A152" s="16" t="n"/>
      <c r="B152" s="16" t="n"/>
      <c r="C152" s="16" t="n"/>
      <c r="D152" s="16" t="n"/>
      <c r="E152" s="17" t="n"/>
      <c r="F152" s="18" t="n"/>
      <c r="G152" s="17" t="n"/>
      <c r="H152" s="19">
        <f>IF($A152="","",SUMIFS(Sales!$D:$D,Sales!$B:$B,$K152))</f>
        <v/>
      </c>
      <c r="I152" s="19">
        <f>IF($A152="","",$E152-$H152)</f>
        <v/>
      </c>
      <c r="J152" s="19">
        <f>IF($A152="","",IF($I152&lt;=$G152,"LOW","OK"))</f>
        <v/>
      </c>
      <c r="K152" s="20">
        <f>IF($A152="","",$A152&amp;IF($B152="",""," · "&amp;$B152)&amp;IF($C152="",""," · "&amp;$C152)&amp;IF($D152="",""," · "&amp;$D152))</f>
        <v/>
      </c>
    </row>
    <row r="153">
      <c r="A153" s="21" t="n"/>
      <c r="B153" s="21" t="n"/>
      <c r="C153" s="21" t="n"/>
      <c r="D153" s="21" t="n"/>
      <c r="E153" s="22" t="n"/>
      <c r="F153" s="23" t="n"/>
      <c r="G153" s="22" t="n"/>
      <c r="H153" s="19">
        <f>IF($A153="","",SUMIFS(Sales!$D:$D,Sales!$B:$B,$K153))</f>
        <v/>
      </c>
      <c r="I153" s="19">
        <f>IF($A153="","",$E153-$H153)</f>
        <v/>
      </c>
      <c r="J153" s="19">
        <f>IF($A153="","",IF($I153&lt;=$G153,"LOW","OK"))</f>
        <v/>
      </c>
      <c r="K153" s="20">
        <f>IF($A153="","",$A153&amp;IF($B153="",""," · "&amp;$B153)&amp;IF($C153="",""," · "&amp;$C153)&amp;IF($D153="",""," · "&amp;$D153))</f>
        <v/>
      </c>
    </row>
    <row r="154">
      <c r="A154" s="16" t="n"/>
      <c r="B154" s="16" t="n"/>
      <c r="C154" s="16" t="n"/>
      <c r="D154" s="16" t="n"/>
      <c r="E154" s="17" t="n"/>
      <c r="F154" s="18" t="n"/>
      <c r="G154" s="17" t="n"/>
      <c r="H154" s="19">
        <f>IF($A154="","",SUMIFS(Sales!$D:$D,Sales!$B:$B,$K154))</f>
        <v/>
      </c>
      <c r="I154" s="19">
        <f>IF($A154="","",$E154-$H154)</f>
        <v/>
      </c>
      <c r="J154" s="19">
        <f>IF($A154="","",IF($I154&lt;=$G154,"LOW","OK"))</f>
        <v/>
      </c>
      <c r="K154" s="20">
        <f>IF($A154="","",$A154&amp;IF($B154="",""," · "&amp;$B154)&amp;IF($C154="",""," · "&amp;$C154)&amp;IF($D154="",""," · "&amp;$D154))</f>
        <v/>
      </c>
    </row>
    <row r="155">
      <c r="A155" s="21" t="n"/>
      <c r="B155" s="21" t="n"/>
      <c r="C155" s="21" t="n"/>
      <c r="D155" s="21" t="n"/>
      <c r="E155" s="22" t="n"/>
      <c r="F155" s="23" t="n"/>
      <c r="G155" s="22" t="n"/>
      <c r="H155" s="19">
        <f>IF($A155="","",SUMIFS(Sales!$D:$D,Sales!$B:$B,$K155))</f>
        <v/>
      </c>
      <c r="I155" s="19">
        <f>IF($A155="","",$E155-$H155)</f>
        <v/>
      </c>
      <c r="J155" s="19">
        <f>IF($A155="","",IF($I155&lt;=$G155,"LOW","OK"))</f>
        <v/>
      </c>
      <c r="K155" s="20">
        <f>IF($A155="","",$A155&amp;IF($B155="",""," · "&amp;$B155)&amp;IF($C155="",""," · "&amp;$C155)&amp;IF($D155="",""," · "&amp;$D155))</f>
        <v/>
      </c>
    </row>
    <row r="156">
      <c r="A156" s="16" t="n"/>
      <c r="B156" s="16" t="n"/>
      <c r="C156" s="16" t="n"/>
      <c r="D156" s="16" t="n"/>
      <c r="E156" s="17" t="n"/>
      <c r="F156" s="18" t="n"/>
      <c r="G156" s="17" t="n"/>
      <c r="H156" s="19">
        <f>IF($A156="","",SUMIFS(Sales!$D:$D,Sales!$B:$B,$K156))</f>
        <v/>
      </c>
      <c r="I156" s="19">
        <f>IF($A156="","",$E156-$H156)</f>
        <v/>
      </c>
      <c r="J156" s="19">
        <f>IF($A156="","",IF($I156&lt;=$G156,"LOW","OK"))</f>
        <v/>
      </c>
      <c r="K156" s="20">
        <f>IF($A156="","",$A156&amp;IF($B156="",""," · "&amp;$B156)&amp;IF($C156="",""," · "&amp;$C156)&amp;IF($D156="",""," · "&amp;$D156))</f>
        <v/>
      </c>
    </row>
    <row r="157">
      <c r="A157" s="21" t="n"/>
      <c r="B157" s="21" t="n"/>
      <c r="C157" s="21" t="n"/>
      <c r="D157" s="21" t="n"/>
      <c r="E157" s="22" t="n"/>
      <c r="F157" s="23" t="n"/>
      <c r="G157" s="22" t="n"/>
      <c r="H157" s="19">
        <f>IF($A157="","",SUMIFS(Sales!$D:$D,Sales!$B:$B,$K157))</f>
        <v/>
      </c>
      <c r="I157" s="19">
        <f>IF($A157="","",$E157-$H157)</f>
        <v/>
      </c>
      <c r="J157" s="19">
        <f>IF($A157="","",IF($I157&lt;=$G157,"LOW","OK"))</f>
        <v/>
      </c>
      <c r="K157" s="20">
        <f>IF($A157="","",$A157&amp;IF($B157="",""," · "&amp;$B157)&amp;IF($C157="",""," · "&amp;$C157)&amp;IF($D157="",""," · "&amp;$D157))</f>
        <v/>
      </c>
    </row>
    <row r="158">
      <c r="A158" s="16" t="n"/>
      <c r="B158" s="16" t="n"/>
      <c r="C158" s="16" t="n"/>
      <c r="D158" s="16" t="n"/>
      <c r="E158" s="17" t="n"/>
      <c r="F158" s="18" t="n"/>
      <c r="G158" s="17" t="n"/>
      <c r="H158" s="19">
        <f>IF($A158="","",SUMIFS(Sales!$D:$D,Sales!$B:$B,$K158))</f>
        <v/>
      </c>
      <c r="I158" s="19">
        <f>IF($A158="","",$E158-$H158)</f>
        <v/>
      </c>
      <c r="J158" s="19">
        <f>IF($A158="","",IF($I158&lt;=$G158,"LOW","OK"))</f>
        <v/>
      </c>
      <c r="K158" s="20">
        <f>IF($A158="","",$A158&amp;IF($B158="",""," · "&amp;$B158)&amp;IF($C158="",""," · "&amp;$C158)&amp;IF($D158="",""," · "&amp;$D158))</f>
        <v/>
      </c>
    </row>
    <row r="159">
      <c r="A159" s="21" t="n"/>
      <c r="B159" s="21" t="n"/>
      <c r="C159" s="21" t="n"/>
      <c r="D159" s="21" t="n"/>
      <c r="E159" s="22" t="n"/>
      <c r="F159" s="23" t="n"/>
      <c r="G159" s="22" t="n"/>
      <c r="H159" s="19">
        <f>IF($A159="","",SUMIFS(Sales!$D:$D,Sales!$B:$B,$K159))</f>
        <v/>
      </c>
      <c r="I159" s="19">
        <f>IF($A159="","",$E159-$H159)</f>
        <v/>
      </c>
      <c r="J159" s="19">
        <f>IF($A159="","",IF($I159&lt;=$G159,"LOW","OK"))</f>
        <v/>
      </c>
      <c r="K159" s="20">
        <f>IF($A159="","",$A159&amp;IF($B159="",""," · "&amp;$B159)&amp;IF($C159="",""," · "&amp;$C159)&amp;IF($D159="",""," · "&amp;$D159))</f>
        <v/>
      </c>
    </row>
    <row r="160">
      <c r="A160" s="16" t="n"/>
      <c r="B160" s="16" t="n"/>
      <c r="C160" s="16" t="n"/>
      <c r="D160" s="16" t="n"/>
      <c r="E160" s="17" t="n"/>
      <c r="F160" s="18" t="n"/>
      <c r="G160" s="17" t="n"/>
      <c r="H160" s="19">
        <f>IF($A160="","",SUMIFS(Sales!$D:$D,Sales!$B:$B,$K160))</f>
        <v/>
      </c>
      <c r="I160" s="19">
        <f>IF($A160="","",$E160-$H160)</f>
        <v/>
      </c>
      <c r="J160" s="19">
        <f>IF($A160="","",IF($I160&lt;=$G160,"LOW","OK"))</f>
        <v/>
      </c>
      <c r="K160" s="20">
        <f>IF($A160="","",$A160&amp;IF($B160="",""," · "&amp;$B160)&amp;IF($C160="",""," · "&amp;$C160)&amp;IF($D160="",""," · "&amp;$D160))</f>
        <v/>
      </c>
    </row>
    <row r="161">
      <c r="A161" s="21" t="n"/>
      <c r="B161" s="21" t="n"/>
      <c r="C161" s="21" t="n"/>
      <c r="D161" s="21" t="n"/>
      <c r="E161" s="22" t="n"/>
      <c r="F161" s="23" t="n"/>
      <c r="G161" s="22" t="n"/>
      <c r="H161" s="19">
        <f>IF($A161="","",SUMIFS(Sales!$D:$D,Sales!$B:$B,$K161))</f>
        <v/>
      </c>
      <c r="I161" s="19">
        <f>IF($A161="","",$E161-$H161)</f>
        <v/>
      </c>
      <c r="J161" s="19">
        <f>IF($A161="","",IF($I161&lt;=$G161,"LOW","OK"))</f>
        <v/>
      </c>
      <c r="K161" s="20">
        <f>IF($A161="","",$A161&amp;IF($B161="",""," · "&amp;$B161)&amp;IF($C161="",""," · "&amp;$C161)&amp;IF($D161="",""," · "&amp;$D161))</f>
        <v/>
      </c>
    </row>
    <row r="162">
      <c r="A162" s="16" t="n"/>
      <c r="B162" s="16" t="n"/>
      <c r="C162" s="16" t="n"/>
      <c r="D162" s="16" t="n"/>
      <c r="E162" s="17" t="n"/>
      <c r="F162" s="18" t="n"/>
      <c r="G162" s="17" t="n"/>
      <c r="H162" s="19">
        <f>IF($A162="","",SUMIFS(Sales!$D:$D,Sales!$B:$B,$K162))</f>
        <v/>
      </c>
      <c r="I162" s="19">
        <f>IF($A162="","",$E162-$H162)</f>
        <v/>
      </c>
      <c r="J162" s="19">
        <f>IF($A162="","",IF($I162&lt;=$G162,"LOW","OK"))</f>
        <v/>
      </c>
      <c r="K162" s="20">
        <f>IF($A162="","",$A162&amp;IF($B162="",""," · "&amp;$B162)&amp;IF($C162="",""," · "&amp;$C162)&amp;IF($D162="",""," · "&amp;$D162))</f>
        <v/>
      </c>
    </row>
    <row r="163">
      <c r="A163" s="21" t="n"/>
      <c r="B163" s="21" t="n"/>
      <c r="C163" s="21" t="n"/>
      <c r="D163" s="21" t="n"/>
      <c r="E163" s="22" t="n"/>
      <c r="F163" s="23" t="n"/>
      <c r="G163" s="22" t="n"/>
      <c r="H163" s="19">
        <f>IF($A163="","",SUMIFS(Sales!$D:$D,Sales!$B:$B,$K163))</f>
        <v/>
      </c>
      <c r="I163" s="19">
        <f>IF($A163="","",$E163-$H163)</f>
        <v/>
      </c>
      <c r="J163" s="19">
        <f>IF($A163="","",IF($I163&lt;=$G163,"LOW","OK"))</f>
        <v/>
      </c>
      <c r="K163" s="20">
        <f>IF($A163="","",$A163&amp;IF($B163="",""," · "&amp;$B163)&amp;IF($C163="",""," · "&amp;$C163)&amp;IF($D163="",""," · "&amp;$D163))</f>
        <v/>
      </c>
    </row>
    <row r="164">
      <c r="A164" s="16" t="n"/>
      <c r="B164" s="16" t="n"/>
      <c r="C164" s="16" t="n"/>
      <c r="D164" s="16" t="n"/>
      <c r="E164" s="17" t="n"/>
      <c r="F164" s="18" t="n"/>
      <c r="G164" s="17" t="n"/>
      <c r="H164" s="19">
        <f>IF($A164="","",SUMIFS(Sales!$D:$D,Sales!$B:$B,$K164))</f>
        <v/>
      </c>
      <c r="I164" s="19">
        <f>IF($A164="","",$E164-$H164)</f>
        <v/>
      </c>
      <c r="J164" s="19">
        <f>IF($A164="","",IF($I164&lt;=$G164,"LOW","OK"))</f>
        <v/>
      </c>
      <c r="K164" s="20">
        <f>IF($A164="","",$A164&amp;IF($B164="",""," · "&amp;$B164)&amp;IF($C164="",""," · "&amp;$C164)&amp;IF($D164="",""," · "&amp;$D164))</f>
        <v/>
      </c>
    </row>
    <row r="165">
      <c r="A165" s="21" t="n"/>
      <c r="B165" s="21" t="n"/>
      <c r="C165" s="21" t="n"/>
      <c r="D165" s="21" t="n"/>
      <c r="E165" s="22" t="n"/>
      <c r="F165" s="23" t="n"/>
      <c r="G165" s="22" t="n"/>
      <c r="H165" s="19">
        <f>IF($A165="","",SUMIFS(Sales!$D:$D,Sales!$B:$B,$K165))</f>
        <v/>
      </c>
      <c r="I165" s="19">
        <f>IF($A165="","",$E165-$H165)</f>
        <v/>
      </c>
      <c r="J165" s="19">
        <f>IF($A165="","",IF($I165&lt;=$G165,"LOW","OK"))</f>
        <v/>
      </c>
      <c r="K165" s="20">
        <f>IF($A165="","",$A165&amp;IF($B165="",""," · "&amp;$B165)&amp;IF($C165="",""," · "&amp;$C165)&amp;IF($D165="",""," · "&amp;$D165))</f>
        <v/>
      </c>
    </row>
    <row r="166">
      <c r="A166" s="16" t="n"/>
      <c r="B166" s="16" t="n"/>
      <c r="C166" s="16" t="n"/>
      <c r="D166" s="16" t="n"/>
      <c r="E166" s="17" t="n"/>
      <c r="F166" s="18" t="n"/>
      <c r="G166" s="17" t="n"/>
      <c r="H166" s="19">
        <f>IF($A166="","",SUMIFS(Sales!$D:$D,Sales!$B:$B,$K166))</f>
        <v/>
      </c>
      <c r="I166" s="19">
        <f>IF($A166="","",$E166-$H166)</f>
        <v/>
      </c>
      <c r="J166" s="19">
        <f>IF($A166="","",IF($I166&lt;=$G166,"LOW","OK"))</f>
        <v/>
      </c>
      <c r="K166" s="20">
        <f>IF($A166="","",$A166&amp;IF($B166="",""," · "&amp;$B166)&amp;IF($C166="",""," · "&amp;$C166)&amp;IF($D166="",""," · "&amp;$D166))</f>
        <v/>
      </c>
    </row>
    <row r="167">
      <c r="A167" s="21" t="n"/>
      <c r="B167" s="21" t="n"/>
      <c r="C167" s="21" t="n"/>
      <c r="D167" s="21" t="n"/>
      <c r="E167" s="22" t="n"/>
      <c r="F167" s="23" t="n"/>
      <c r="G167" s="22" t="n"/>
      <c r="H167" s="19">
        <f>IF($A167="","",SUMIFS(Sales!$D:$D,Sales!$B:$B,$K167))</f>
        <v/>
      </c>
      <c r="I167" s="19">
        <f>IF($A167="","",$E167-$H167)</f>
        <v/>
      </c>
      <c r="J167" s="19">
        <f>IF($A167="","",IF($I167&lt;=$G167,"LOW","OK"))</f>
        <v/>
      </c>
      <c r="K167" s="20">
        <f>IF($A167="","",$A167&amp;IF($B167="",""," · "&amp;$B167)&amp;IF($C167="",""," · "&amp;$C167)&amp;IF($D167="",""," · "&amp;$D167))</f>
        <v/>
      </c>
    </row>
    <row r="168">
      <c r="A168" s="16" t="n"/>
      <c r="B168" s="16" t="n"/>
      <c r="C168" s="16" t="n"/>
      <c r="D168" s="16" t="n"/>
      <c r="E168" s="17" t="n"/>
      <c r="F168" s="18" t="n"/>
      <c r="G168" s="17" t="n"/>
      <c r="H168" s="19">
        <f>IF($A168="","",SUMIFS(Sales!$D:$D,Sales!$B:$B,$K168))</f>
        <v/>
      </c>
      <c r="I168" s="19">
        <f>IF($A168="","",$E168-$H168)</f>
        <v/>
      </c>
      <c r="J168" s="19">
        <f>IF($A168="","",IF($I168&lt;=$G168,"LOW","OK"))</f>
        <v/>
      </c>
      <c r="K168" s="20">
        <f>IF($A168="","",$A168&amp;IF($B168="",""," · "&amp;$B168)&amp;IF($C168="",""," · "&amp;$C168)&amp;IF($D168="",""," · "&amp;$D168))</f>
        <v/>
      </c>
    </row>
    <row r="169">
      <c r="A169" s="21" t="n"/>
      <c r="B169" s="21" t="n"/>
      <c r="C169" s="21" t="n"/>
      <c r="D169" s="21" t="n"/>
      <c r="E169" s="22" t="n"/>
      <c r="F169" s="23" t="n"/>
      <c r="G169" s="22" t="n"/>
      <c r="H169" s="19">
        <f>IF($A169="","",SUMIFS(Sales!$D:$D,Sales!$B:$B,$K169))</f>
        <v/>
      </c>
      <c r="I169" s="19">
        <f>IF($A169="","",$E169-$H169)</f>
        <v/>
      </c>
      <c r="J169" s="19">
        <f>IF($A169="","",IF($I169&lt;=$G169,"LOW","OK"))</f>
        <v/>
      </c>
      <c r="K169" s="20">
        <f>IF($A169="","",$A169&amp;IF($B169="",""," · "&amp;$B169)&amp;IF($C169="",""," · "&amp;$C169)&amp;IF($D169="",""," · "&amp;$D169))</f>
        <v/>
      </c>
    </row>
    <row r="170">
      <c r="A170" s="16" t="n"/>
      <c r="B170" s="16" t="n"/>
      <c r="C170" s="16" t="n"/>
      <c r="D170" s="16" t="n"/>
      <c r="E170" s="17" t="n"/>
      <c r="F170" s="18" t="n"/>
      <c r="G170" s="17" t="n"/>
      <c r="H170" s="19">
        <f>IF($A170="","",SUMIFS(Sales!$D:$D,Sales!$B:$B,$K170))</f>
        <v/>
      </c>
      <c r="I170" s="19">
        <f>IF($A170="","",$E170-$H170)</f>
        <v/>
      </c>
      <c r="J170" s="19">
        <f>IF($A170="","",IF($I170&lt;=$G170,"LOW","OK"))</f>
        <v/>
      </c>
      <c r="K170" s="20">
        <f>IF($A170="","",$A170&amp;IF($B170="",""," · "&amp;$B170)&amp;IF($C170="",""," · "&amp;$C170)&amp;IF($D170="",""," · "&amp;$D170))</f>
        <v/>
      </c>
    </row>
    <row r="171">
      <c r="A171" s="21" t="n"/>
      <c r="B171" s="21" t="n"/>
      <c r="C171" s="21" t="n"/>
      <c r="D171" s="21" t="n"/>
      <c r="E171" s="22" t="n"/>
      <c r="F171" s="23" t="n"/>
      <c r="G171" s="22" t="n"/>
      <c r="H171" s="19">
        <f>IF($A171="","",SUMIFS(Sales!$D:$D,Sales!$B:$B,$K171))</f>
        <v/>
      </c>
      <c r="I171" s="19">
        <f>IF($A171="","",$E171-$H171)</f>
        <v/>
      </c>
      <c r="J171" s="19">
        <f>IF($A171="","",IF($I171&lt;=$G171,"LOW","OK"))</f>
        <v/>
      </c>
      <c r="K171" s="20">
        <f>IF($A171="","",$A171&amp;IF($B171="",""," · "&amp;$B171)&amp;IF($C171="",""," · "&amp;$C171)&amp;IF($D171="",""," · "&amp;$D171))</f>
        <v/>
      </c>
    </row>
    <row r="172">
      <c r="A172" s="16" t="n"/>
      <c r="B172" s="16" t="n"/>
      <c r="C172" s="16" t="n"/>
      <c r="D172" s="16" t="n"/>
      <c r="E172" s="17" t="n"/>
      <c r="F172" s="18" t="n"/>
      <c r="G172" s="17" t="n"/>
      <c r="H172" s="19">
        <f>IF($A172="","",SUMIFS(Sales!$D:$D,Sales!$B:$B,$K172))</f>
        <v/>
      </c>
      <c r="I172" s="19">
        <f>IF($A172="","",$E172-$H172)</f>
        <v/>
      </c>
      <c r="J172" s="19">
        <f>IF($A172="","",IF($I172&lt;=$G172,"LOW","OK"))</f>
        <v/>
      </c>
      <c r="K172" s="20">
        <f>IF($A172="","",$A172&amp;IF($B172="",""," · "&amp;$B172)&amp;IF($C172="",""," · "&amp;$C172)&amp;IF($D172="",""," · "&amp;$D172))</f>
        <v/>
      </c>
    </row>
    <row r="173">
      <c r="A173" s="21" t="n"/>
      <c r="B173" s="21" t="n"/>
      <c r="C173" s="21" t="n"/>
      <c r="D173" s="21" t="n"/>
      <c r="E173" s="22" t="n"/>
      <c r="F173" s="23" t="n"/>
      <c r="G173" s="22" t="n"/>
      <c r="H173" s="19">
        <f>IF($A173="","",SUMIFS(Sales!$D:$D,Sales!$B:$B,$K173))</f>
        <v/>
      </c>
      <c r="I173" s="19">
        <f>IF($A173="","",$E173-$H173)</f>
        <v/>
      </c>
      <c r="J173" s="19">
        <f>IF($A173="","",IF($I173&lt;=$G173,"LOW","OK"))</f>
        <v/>
      </c>
      <c r="K173" s="20">
        <f>IF($A173="","",$A173&amp;IF($B173="",""," · "&amp;$B173)&amp;IF($C173="",""," · "&amp;$C173)&amp;IF($D173="",""," · "&amp;$D173))</f>
        <v/>
      </c>
    </row>
    <row r="174">
      <c r="A174" s="16" t="n"/>
      <c r="B174" s="16" t="n"/>
      <c r="C174" s="16" t="n"/>
      <c r="D174" s="16" t="n"/>
      <c r="E174" s="17" t="n"/>
      <c r="F174" s="18" t="n"/>
      <c r="G174" s="17" t="n"/>
      <c r="H174" s="19">
        <f>IF($A174="","",SUMIFS(Sales!$D:$D,Sales!$B:$B,$K174))</f>
        <v/>
      </c>
      <c r="I174" s="19">
        <f>IF($A174="","",$E174-$H174)</f>
        <v/>
      </c>
      <c r="J174" s="19">
        <f>IF($A174="","",IF($I174&lt;=$G174,"LOW","OK"))</f>
        <v/>
      </c>
      <c r="K174" s="20">
        <f>IF($A174="","",$A174&amp;IF($B174="",""," · "&amp;$B174)&amp;IF($C174="",""," · "&amp;$C174)&amp;IF($D174="",""," · "&amp;$D174))</f>
        <v/>
      </c>
    </row>
    <row r="175">
      <c r="A175" s="21" t="n"/>
      <c r="B175" s="21" t="n"/>
      <c r="C175" s="21" t="n"/>
      <c r="D175" s="21" t="n"/>
      <c r="E175" s="22" t="n"/>
      <c r="F175" s="23" t="n"/>
      <c r="G175" s="22" t="n"/>
      <c r="H175" s="19">
        <f>IF($A175="","",SUMIFS(Sales!$D:$D,Sales!$B:$B,$K175))</f>
        <v/>
      </c>
      <c r="I175" s="19">
        <f>IF($A175="","",$E175-$H175)</f>
        <v/>
      </c>
      <c r="J175" s="19">
        <f>IF($A175="","",IF($I175&lt;=$G175,"LOW","OK"))</f>
        <v/>
      </c>
      <c r="K175" s="20">
        <f>IF($A175="","",$A175&amp;IF($B175="",""," · "&amp;$B175)&amp;IF($C175="",""," · "&amp;$C175)&amp;IF($D175="",""," · "&amp;$D175))</f>
        <v/>
      </c>
    </row>
    <row r="176">
      <c r="A176" s="16" t="n"/>
      <c r="B176" s="16" t="n"/>
      <c r="C176" s="16" t="n"/>
      <c r="D176" s="16" t="n"/>
      <c r="E176" s="17" t="n"/>
      <c r="F176" s="18" t="n"/>
      <c r="G176" s="17" t="n"/>
      <c r="H176" s="19">
        <f>IF($A176="","",SUMIFS(Sales!$D:$D,Sales!$B:$B,$K176))</f>
        <v/>
      </c>
      <c r="I176" s="19">
        <f>IF($A176="","",$E176-$H176)</f>
        <v/>
      </c>
      <c r="J176" s="19">
        <f>IF($A176="","",IF($I176&lt;=$G176,"LOW","OK"))</f>
        <v/>
      </c>
      <c r="K176" s="20">
        <f>IF($A176="","",$A176&amp;IF($B176="",""," · "&amp;$B176)&amp;IF($C176="",""," · "&amp;$C176)&amp;IF($D176="",""," · "&amp;$D176))</f>
        <v/>
      </c>
    </row>
    <row r="177">
      <c r="A177" s="21" t="n"/>
      <c r="B177" s="21" t="n"/>
      <c r="C177" s="21" t="n"/>
      <c r="D177" s="21" t="n"/>
      <c r="E177" s="22" t="n"/>
      <c r="F177" s="23" t="n"/>
      <c r="G177" s="22" t="n"/>
      <c r="H177" s="19">
        <f>IF($A177="","",SUMIFS(Sales!$D:$D,Sales!$B:$B,$K177))</f>
        <v/>
      </c>
      <c r="I177" s="19">
        <f>IF($A177="","",$E177-$H177)</f>
        <v/>
      </c>
      <c r="J177" s="19">
        <f>IF($A177="","",IF($I177&lt;=$G177,"LOW","OK"))</f>
        <v/>
      </c>
      <c r="K177" s="20">
        <f>IF($A177="","",$A177&amp;IF($B177="",""," · "&amp;$B177)&amp;IF($C177="",""," · "&amp;$C177)&amp;IF($D177="",""," · "&amp;$D177))</f>
        <v/>
      </c>
    </row>
    <row r="178">
      <c r="A178" s="16" t="n"/>
      <c r="B178" s="16" t="n"/>
      <c r="C178" s="16" t="n"/>
      <c r="D178" s="16" t="n"/>
      <c r="E178" s="17" t="n"/>
      <c r="F178" s="18" t="n"/>
      <c r="G178" s="17" t="n"/>
      <c r="H178" s="19">
        <f>IF($A178="","",SUMIFS(Sales!$D:$D,Sales!$B:$B,$K178))</f>
        <v/>
      </c>
      <c r="I178" s="19">
        <f>IF($A178="","",$E178-$H178)</f>
        <v/>
      </c>
      <c r="J178" s="19">
        <f>IF($A178="","",IF($I178&lt;=$G178,"LOW","OK"))</f>
        <v/>
      </c>
      <c r="K178" s="20">
        <f>IF($A178="","",$A178&amp;IF($B178="",""," · "&amp;$B178)&amp;IF($C178="",""," · "&amp;$C178)&amp;IF($D178="",""," · "&amp;$D178))</f>
        <v/>
      </c>
    </row>
    <row r="179">
      <c r="A179" s="21" t="n"/>
      <c r="B179" s="21" t="n"/>
      <c r="C179" s="21" t="n"/>
      <c r="D179" s="21" t="n"/>
      <c r="E179" s="22" t="n"/>
      <c r="F179" s="23" t="n"/>
      <c r="G179" s="22" t="n"/>
      <c r="H179" s="19">
        <f>IF($A179="","",SUMIFS(Sales!$D:$D,Sales!$B:$B,$K179))</f>
        <v/>
      </c>
      <c r="I179" s="19">
        <f>IF($A179="","",$E179-$H179)</f>
        <v/>
      </c>
      <c r="J179" s="19">
        <f>IF($A179="","",IF($I179&lt;=$G179,"LOW","OK"))</f>
        <v/>
      </c>
      <c r="K179" s="20">
        <f>IF($A179="","",$A179&amp;IF($B179="",""," · "&amp;$B179)&amp;IF($C179="",""," · "&amp;$C179)&amp;IF($D179="",""," · "&amp;$D179))</f>
        <v/>
      </c>
    </row>
    <row r="180">
      <c r="A180" s="16" t="n"/>
      <c r="B180" s="16" t="n"/>
      <c r="C180" s="16" t="n"/>
      <c r="D180" s="16" t="n"/>
      <c r="E180" s="17" t="n"/>
      <c r="F180" s="18" t="n"/>
      <c r="G180" s="17" t="n"/>
      <c r="H180" s="19">
        <f>IF($A180="","",SUMIFS(Sales!$D:$D,Sales!$B:$B,$K180))</f>
        <v/>
      </c>
      <c r="I180" s="19">
        <f>IF($A180="","",$E180-$H180)</f>
        <v/>
      </c>
      <c r="J180" s="19">
        <f>IF($A180="","",IF($I180&lt;=$G180,"LOW","OK"))</f>
        <v/>
      </c>
      <c r="K180" s="20">
        <f>IF($A180="","",$A180&amp;IF($B180="",""," · "&amp;$B180)&amp;IF($C180="",""," · "&amp;$C180)&amp;IF($D180="",""," · "&amp;$D180))</f>
        <v/>
      </c>
    </row>
    <row r="181">
      <c r="A181" s="21" t="n"/>
      <c r="B181" s="21" t="n"/>
      <c r="C181" s="21" t="n"/>
      <c r="D181" s="21" t="n"/>
      <c r="E181" s="22" t="n"/>
      <c r="F181" s="23" t="n"/>
      <c r="G181" s="22" t="n"/>
      <c r="H181" s="19">
        <f>IF($A181="","",SUMIFS(Sales!$D:$D,Sales!$B:$B,$K181))</f>
        <v/>
      </c>
      <c r="I181" s="19">
        <f>IF($A181="","",$E181-$H181)</f>
        <v/>
      </c>
      <c r="J181" s="19">
        <f>IF($A181="","",IF($I181&lt;=$G181,"LOW","OK"))</f>
        <v/>
      </c>
      <c r="K181" s="20">
        <f>IF($A181="","",$A181&amp;IF($B181="",""," · "&amp;$B181)&amp;IF($C181="",""," · "&amp;$C181)&amp;IF($D181="",""," · "&amp;$D181))</f>
        <v/>
      </c>
    </row>
    <row r="182">
      <c r="A182" s="16" t="n"/>
      <c r="B182" s="16" t="n"/>
      <c r="C182" s="16" t="n"/>
      <c r="D182" s="16" t="n"/>
      <c r="E182" s="17" t="n"/>
      <c r="F182" s="18" t="n"/>
      <c r="G182" s="17" t="n"/>
      <c r="H182" s="19">
        <f>IF($A182="","",SUMIFS(Sales!$D:$D,Sales!$B:$B,$K182))</f>
        <v/>
      </c>
      <c r="I182" s="19">
        <f>IF($A182="","",$E182-$H182)</f>
        <v/>
      </c>
      <c r="J182" s="19">
        <f>IF($A182="","",IF($I182&lt;=$G182,"LOW","OK"))</f>
        <v/>
      </c>
      <c r="K182" s="20">
        <f>IF($A182="","",$A182&amp;IF($B182="",""," · "&amp;$B182)&amp;IF($C182="",""," · "&amp;$C182)&amp;IF($D182="",""," · "&amp;$D182))</f>
        <v/>
      </c>
    </row>
    <row r="183">
      <c r="A183" s="21" t="n"/>
      <c r="B183" s="21" t="n"/>
      <c r="C183" s="21" t="n"/>
      <c r="D183" s="21" t="n"/>
      <c r="E183" s="22" t="n"/>
      <c r="F183" s="23" t="n"/>
      <c r="G183" s="22" t="n"/>
      <c r="H183" s="19">
        <f>IF($A183="","",SUMIFS(Sales!$D:$D,Sales!$B:$B,$K183))</f>
        <v/>
      </c>
      <c r="I183" s="19">
        <f>IF($A183="","",$E183-$H183)</f>
        <v/>
      </c>
      <c r="J183" s="19">
        <f>IF($A183="","",IF($I183&lt;=$G183,"LOW","OK"))</f>
        <v/>
      </c>
      <c r="K183" s="20">
        <f>IF($A183="","",$A183&amp;IF($B183="",""," · "&amp;$B183)&amp;IF($C183="",""," · "&amp;$C183)&amp;IF($D183="",""," · "&amp;$D183))</f>
        <v/>
      </c>
    </row>
    <row r="184">
      <c r="A184" s="16" t="n"/>
      <c r="B184" s="16" t="n"/>
      <c r="C184" s="16" t="n"/>
      <c r="D184" s="16" t="n"/>
      <c r="E184" s="17" t="n"/>
      <c r="F184" s="18" t="n"/>
      <c r="G184" s="17" t="n"/>
      <c r="H184" s="19">
        <f>IF($A184="","",SUMIFS(Sales!$D:$D,Sales!$B:$B,$K184))</f>
        <v/>
      </c>
      <c r="I184" s="19">
        <f>IF($A184="","",$E184-$H184)</f>
        <v/>
      </c>
      <c r="J184" s="19">
        <f>IF($A184="","",IF($I184&lt;=$G184,"LOW","OK"))</f>
        <v/>
      </c>
      <c r="K184" s="20">
        <f>IF($A184="","",$A184&amp;IF($B184="",""," · "&amp;$B184)&amp;IF($C184="",""," · "&amp;$C184)&amp;IF($D184="",""," · "&amp;$D184))</f>
        <v/>
      </c>
    </row>
    <row r="185">
      <c r="A185" s="21" t="n"/>
      <c r="B185" s="21" t="n"/>
      <c r="C185" s="21" t="n"/>
      <c r="D185" s="21" t="n"/>
      <c r="E185" s="22" t="n"/>
      <c r="F185" s="23" t="n"/>
      <c r="G185" s="22" t="n"/>
      <c r="H185" s="19">
        <f>IF($A185="","",SUMIFS(Sales!$D:$D,Sales!$B:$B,$K185))</f>
        <v/>
      </c>
      <c r="I185" s="19">
        <f>IF($A185="","",$E185-$H185)</f>
        <v/>
      </c>
      <c r="J185" s="19">
        <f>IF($A185="","",IF($I185&lt;=$G185,"LOW","OK"))</f>
        <v/>
      </c>
      <c r="K185" s="20">
        <f>IF($A185="","",$A185&amp;IF($B185="",""," · "&amp;$B185)&amp;IF($C185="",""," · "&amp;$C185)&amp;IF($D185="",""," · "&amp;$D185))</f>
        <v/>
      </c>
    </row>
    <row r="186">
      <c r="A186" s="16" t="n"/>
      <c r="B186" s="16" t="n"/>
      <c r="C186" s="16" t="n"/>
      <c r="D186" s="16" t="n"/>
      <c r="E186" s="17" t="n"/>
      <c r="F186" s="18" t="n"/>
      <c r="G186" s="17" t="n"/>
      <c r="H186" s="19">
        <f>IF($A186="","",SUMIFS(Sales!$D:$D,Sales!$B:$B,$K186))</f>
        <v/>
      </c>
      <c r="I186" s="19">
        <f>IF($A186="","",$E186-$H186)</f>
        <v/>
      </c>
      <c r="J186" s="19">
        <f>IF($A186="","",IF($I186&lt;=$G186,"LOW","OK"))</f>
        <v/>
      </c>
      <c r="K186" s="20">
        <f>IF($A186="","",$A186&amp;IF($B186="",""," · "&amp;$B186)&amp;IF($C186="",""," · "&amp;$C186)&amp;IF($D186="",""," · "&amp;$D186))</f>
        <v/>
      </c>
    </row>
    <row r="187">
      <c r="A187" s="21" t="n"/>
      <c r="B187" s="21" t="n"/>
      <c r="C187" s="21" t="n"/>
      <c r="D187" s="21" t="n"/>
      <c r="E187" s="22" t="n"/>
      <c r="F187" s="23" t="n"/>
      <c r="G187" s="22" t="n"/>
      <c r="H187" s="19">
        <f>IF($A187="","",SUMIFS(Sales!$D:$D,Sales!$B:$B,$K187))</f>
        <v/>
      </c>
      <c r="I187" s="19">
        <f>IF($A187="","",$E187-$H187)</f>
        <v/>
      </c>
      <c r="J187" s="19">
        <f>IF($A187="","",IF($I187&lt;=$G187,"LOW","OK"))</f>
        <v/>
      </c>
      <c r="K187" s="20">
        <f>IF($A187="","",$A187&amp;IF($B187="",""," · "&amp;$B187)&amp;IF($C187="",""," · "&amp;$C187)&amp;IF($D187="",""," · "&amp;$D187))</f>
        <v/>
      </c>
    </row>
    <row r="188">
      <c r="A188" s="16" t="n"/>
      <c r="B188" s="16" t="n"/>
      <c r="C188" s="16" t="n"/>
      <c r="D188" s="16" t="n"/>
      <c r="E188" s="17" t="n"/>
      <c r="F188" s="18" t="n"/>
      <c r="G188" s="17" t="n"/>
      <c r="H188" s="19">
        <f>IF($A188="","",SUMIFS(Sales!$D:$D,Sales!$B:$B,$K188))</f>
        <v/>
      </c>
      <c r="I188" s="19">
        <f>IF($A188="","",$E188-$H188)</f>
        <v/>
      </c>
      <c r="J188" s="19">
        <f>IF($A188="","",IF($I188&lt;=$G188,"LOW","OK"))</f>
        <v/>
      </c>
      <c r="K188" s="20">
        <f>IF($A188="","",$A188&amp;IF($B188="",""," · "&amp;$B188)&amp;IF($C188="",""," · "&amp;$C188)&amp;IF($D188="",""," · "&amp;$D188))</f>
        <v/>
      </c>
    </row>
    <row r="189">
      <c r="A189" s="21" t="n"/>
      <c r="B189" s="21" t="n"/>
      <c r="C189" s="21" t="n"/>
      <c r="D189" s="21" t="n"/>
      <c r="E189" s="22" t="n"/>
      <c r="F189" s="23" t="n"/>
      <c r="G189" s="22" t="n"/>
      <c r="H189" s="19">
        <f>IF($A189="","",SUMIFS(Sales!$D:$D,Sales!$B:$B,$K189))</f>
        <v/>
      </c>
      <c r="I189" s="19">
        <f>IF($A189="","",$E189-$H189)</f>
        <v/>
      </c>
      <c r="J189" s="19">
        <f>IF($A189="","",IF($I189&lt;=$G189,"LOW","OK"))</f>
        <v/>
      </c>
      <c r="K189" s="20">
        <f>IF($A189="","",$A189&amp;IF($B189="",""," · "&amp;$B189)&amp;IF($C189="",""," · "&amp;$C189)&amp;IF($D189="",""," · "&amp;$D189))</f>
        <v/>
      </c>
    </row>
    <row r="190">
      <c r="A190" s="16" t="n"/>
      <c r="B190" s="16" t="n"/>
      <c r="C190" s="16" t="n"/>
      <c r="D190" s="16" t="n"/>
      <c r="E190" s="17" t="n"/>
      <c r="F190" s="18" t="n"/>
      <c r="G190" s="17" t="n"/>
      <c r="H190" s="19">
        <f>IF($A190="","",SUMIFS(Sales!$D:$D,Sales!$B:$B,$K190))</f>
        <v/>
      </c>
      <c r="I190" s="19">
        <f>IF($A190="","",$E190-$H190)</f>
        <v/>
      </c>
      <c r="J190" s="19">
        <f>IF($A190="","",IF($I190&lt;=$G190,"LOW","OK"))</f>
        <v/>
      </c>
      <c r="K190" s="20">
        <f>IF($A190="","",$A190&amp;IF($B190="",""," · "&amp;$B190)&amp;IF($C190="",""," · "&amp;$C190)&amp;IF($D190="",""," · "&amp;$D190))</f>
        <v/>
      </c>
    </row>
    <row r="191">
      <c r="A191" s="21" t="n"/>
      <c r="B191" s="21" t="n"/>
      <c r="C191" s="21" t="n"/>
      <c r="D191" s="21" t="n"/>
      <c r="E191" s="22" t="n"/>
      <c r="F191" s="23" t="n"/>
      <c r="G191" s="22" t="n"/>
      <c r="H191" s="19">
        <f>IF($A191="","",SUMIFS(Sales!$D:$D,Sales!$B:$B,$K191))</f>
        <v/>
      </c>
      <c r="I191" s="19">
        <f>IF($A191="","",$E191-$H191)</f>
        <v/>
      </c>
      <c r="J191" s="19">
        <f>IF($A191="","",IF($I191&lt;=$G191,"LOW","OK"))</f>
        <v/>
      </c>
      <c r="K191" s="20">
        <f>IF($A191="","",$A191&amp;IF($B191="",""," · "&amp;$B191)&amp;IF($C191="",""," · "&amp;$C191)&amp;IF($D191="",""," · "&amp;$D191))</f>
        <v/>
      </c>
    </row>
    <row r="192">
      <c r="A192" s="16" t="n"/>
      <c r="B192" s="16" t="n"/>
      <c r="C192" s="16" t="n"/>
      <c r="D192" s="16" t="n"/>
      <c r="E192" s="17" t="n"/>
      <c r="F192" s="18" t="n"/>
      <c r="G192" s="17" t="n"/>
      <c r="H192" s="19">
        <f>IF($A192="","",SUMIFS(Sales!$D:$D,Sales!$B:$B,$K192))</f>
        <v/>
      </c>
      <c r="I192" s="19">
        <f>IF($A192="","",$E192-$H192)</f>
        <v/>
      </c>
      <c r="J192" s="19">
        <f>IF($A192="","",IF($I192&lt;=$G192,"LOW","OK"))</f>
        <v/>
      </c>
      <c r="K192" s="20">
        <f>IF($A192="","",$A192&amp;IF($B192="",""," · "&amp;$B192)&amp;IF($C192="",""," · "&amp;$C192)&amp;IF($D192="",""," · "&amp;$D192))</f>
        <v/>
      </c>
    </row>
    <row r="193">
      <c r="A193" s="21" t="n"/>
      <c r="B193" s="21" t="n"/>
      <c r="C193" s="21" t="n"/>
      <c r="D193" s="21" t="n"/>
      <c r="E193" s="22" t="n"/>
      <c r="F193" s="23" t="n"/>
      <c r="G193" s="22" t="n"/>
      <c r="H193" s="19">
        <f>IF($A193="","",SUMIFS(Sales!$D:$D,Sales!$B:$B,$K193))</f>
        <v/>
      </c>
      <c r="I193" s="19">
        <f>IF($A193="","",$E193-$H193)</f>
        <v/>
      </c>
      <c r="J193" s="19">
        <f>IF($A193="","",IF($I193&lt;=$G193,"LOW","OK"))</f>
        <v/>
      </c>
      <c r="K193" s="20">
        <f>IF($A193="","",$A193&amp;IF($B193="",""," · "&amp;$B193)&amp;IF($C193="",""," · "&amp;$C193)&amp;IF($D193="",""," · "&amp;$D193))</f>
        <v/>
      </c>
    </row>
    <row r="194">
      <c r="A194" s="16" t="n"/>
      <c r="B194" s="16" t="n"/>
      <c r="C194" s="16" t="n"/>
      <c r="D194" s="16" t="n"/>
      <c r="E194" s="17" t="n"/>
      <c r="F194" s="18" t="n"/>
      <c r="G194" s="17" t="n"/>
      <c r="H194" s="19">
        <f>IF($A194="","",SUMIFS(Sales!$D:$D,Sales!$B:$B,$K194))</f>
        <v/>
      </c>
      <c r="I194" s="19">
        <f>IF($A194="","",$E194-$H194)</f>
        <v/>
      </c>
      <c r="J194" s="19">
        <f>IF($A194="","",IF($I194&lt;=$G194,"LOW","OK"))</f>
        <v/>
      </c>
      <c r="K194" s="20">
        <f>IF($A194="","",$A194&amp;IF($B194="",""," · "&amp;$B194)&amp;IF($C194="",""," · "&amp;$C194)&amp;IF($D194="",""," · "&amp;$D194))</f>
        <v/>
      </c>
    </row>
    <row r="195">
      <c r="A195" s="21" t="n"/>
      <c r="B195" s="21" t="n"/>
      <c r="C195" s="21" t="n"/>
      <c r="D195" s="21" t="n"/>
      <c r="E195" s="22" t="n"/>
      <c r="F195" s="23" t="n"/>
      <c r="G195" s="22" t="n"/>
      <c r="H195" s="19">
        <f>IF($A195="","",SUMIFS(Sales!$D:$D,Sales!$B:$B,$K195))</f>
        <v/>
      </c>
      <c r="I195" s="19">
        <f>IF($A195="","",$E195-$H195)</f>
        <v/>
      </c>
      <c r="J195" s="19">
        <f>IF($A195="","",IF($I195&lt;=$G195,"LOW","OK"))</f>
        <v/>
      </c>
      <c r="K195" s="20">
        <f>IF($A195="","",$A195&amp;IF($B195="",""," · "&amp;$B195)&amp;IF($C195="",""," · "&amp;$C195)&amp;IF($D195="",""," · "&amp;$D195))</f>
        <v/>
      </c>
    </row>
    <row r="196">
      <c r="A196" s="16" t="n"/>
      <c r="B196" s="16" t="n"/>
      <c r="C196" s="16" t="n"/>
      <c r="D196" s="16" t="n"/>
      <c r="E196" s="17" t="n"/>
      <c r="F196" s="18" t="n"/>
      <c r="G196" s="17" t="n"/>
      <c r="H196" s="19">
        <f>IF($A196="","",SUMIFS(Sales!$D:$D,Sales!$B:$B,$K196))</f>
        <v/>
      </c>
      <c r="I196" s="19">
        <f>IF($A196="","",$E196-$H196)</f>
        <v/>
      </c>
      <c r="J196" s="19">
        <f>IF($A196="","",IF($I196&lt;=$G196,"LOW","OK"))</f>
        <v/>
      </c>
      <c r="K196" s="20">
        <f>IF($A196="","",$A196&amp;IF($B196="",""," · "&amp;$B196)&amp;IF($C196="",""," · "&amp;$C196)&amp;IF($D196="",""," · "&amp;$D196))</f>
        <v/>
      </c>
    </row>
    <row r="197">
      <c r="A197" s="21" t="n"/>
      <c r="B197" s="21" t="n"/>
      <c r="C197" s="21" t="n"/>
      <c r="D197" s="21" t="n"/>
      <c r="E197" s="22" t="n"/>
      <c r="F197" s="23" t="n"/>
      <c r="G197" s="22" t="n"/>
      <c r="H197" s="19">
        <f>IF($A197="","",SUMIFS(Sales!$D:$D,Sales!$B:$B,$K197))</f>
        <v/>
      </c>
      <c r="I197" s="19">
        <f>IF($A197="","",$E197-$H197)</f>
        <v/>
      </c>
      <c r="J197" s="19">
        <f>IF($A197="","",IF($I197&lt;=$G197,"LOW","OK"))</f>
        <v/>
      </c>
      <c r="K197" s="20">
        <f>IF($A197="","",$A197&amp;IF($B197="",""," · "&amp;$B197)&amp;IF($C197="",""," · "&amp;$C197)&amp;IF($D197="",""," · "&amp;$D197))</f>
        <v/>
      </c>
    </row>
    <row r="198">
      <c r="A198" s="16" t="n"/>
      <c r="B198" s="16" t="n"/>
      <c r="C198" s="16" t="n"/>
      <c r="D198" s="16" t="n"/>
      <c r="E198" s="17" t="n"/>
      <c r="F198" s="18" t="n"/>
      <c r="G198" s="17" t="n"/>
      <c r="H198" s="19">
        <f>IF($A198="","",SUMIFS(Sales!$D:$D,Sales!$B:$B,$K198))</f>
        <v/>
      </c>
      <c r="I198" s="19">
        <f>IF($A198="","",$E198-$H198)</f>
        <v/>
      </c>
      <c r="J198" s="19">
        <f>IF($A198="","",IF($I198&lt;=$G198,"LOW","OK"))</f>
        <v/>
      </c>
      <c r="K198" s="20">
        <f>IF($A198="","",$A198&amp;IF($B198="",""," · "&amp;$B198)&amp;IF($C198="",""," · "&amp;$C198)&amp;IF($D198="",""," · "&amp;$D198))</f>
        <v/>
      </c>
    </row>
    <row r="199">
      <c r="A199" s="21" t="n"/>
      <c r="B199" s="21" t="n"/>
      <c r="C199" s="21" t="n"/>
      <c r="D199" s="21" t="n"/>
      <c r="E199" s="22" t="n"/>
      <c r="F199" s="23" t="n"/>
      <c r="G199" s="22" t="n"/>
      <c r="H199" s="19">
        <f>IF($A199="","",SUMIFS(Sales!$D:$D,Sales!$B:$B,$K199))</f>
        <v/>
      </c>
      <c r="I199" s="19">
        <f>IF($A199="","",$E199-$H199)</f>
        <v/>
      </c>
      <c r="J199" s="19">
        <f>IF($A199="","",IF($I199&lt;=$G199,"LOW","OK"))</f>
        <v/>
      </c>
      <c r="K199" s="20">
        <f>IF($A199="","",$A199&amp;IF($B199="",""," · "&amp;$B199)&amp;IF($C199="",""," · "&amp;$C199)&amp;IF($D199="",""," · "&amp;$D199))</f>
        <v/>
      </c>
    </row>
    <row r="200">
      <c r="A200" s="16" t="n"/>
      <c r="B200" s="16" t="n"/>
      <c r="C200" s="16" t="n"/>
      <c r="D200" s="16" t="n"/>
      <c r="E200" s="17" t="n"/>
      <c r="F200" s="18" t="n"/>
      <c r="G200" s="17" t="n"/>
      <c r="H200" s="19">
        <f>IF($A200="","",SUMIFS(Sales!$D:$D,Sales!$B:$B,$K200))</f>
        <v/>
      </c>
      <c r="I200" s="19">
        <f>IF($A200="","",$E200-$H200)</f>
        <v/>
      </c>
      <c r="J200" s="19">
        <f>IF($A200="","",IF($I200&lt;=$G200,"LOW","OK"))</f>
        <v/>
      </c>
      <c r="K200" s="20">
        <f>IF($A200="","",$A200&amp;IF($B200="",""," · "&amp;$B200)&amp;IF($C200="",""," · "&amp;$C200)&amp;IF($D200="",""," · "&amp;$D200))</f>
        <v/>
      </c>
    </row>
    <row r="201">
      <c r="A201" s="21" t="n"/>
      <c r="B201" s="21" t="n"/>
      <c r="C201" s="21" t="n"/>
      <c r="D201" s="21" t="n"/>
      <c r="E201" s="22" t="n"/>
      <c r="F201" s="23" t="n"/>
      <c r="G201" s="22" t="n"/>
      <c r="H201" s="19">
        <f>IF($A201="","",SUMIFS(Sales!$D:$D,Sales!$B:$B,$K201))</f>
        <v/>
      </c>
      <c r="I201" s="19">
        <f>IF($A201="","",$E201-$H201)</f>
        <v/>
      </c>
      <c r="J201" s="19">
        <f>IF($A201="","",IF($I201&lt;=$G201,"LOW","OK"))</f>
        <v/>
      </c>
      <c r="K201" s="20">
        <f>IF($A201="","",$A201&amp;IF($B201="",""," · "&amp;$B201)&amp;IF($C201="",""," · "&amp;$C201)&amp;IF($D201="",""," · "&amp;$D201))</f>
        <v/>
      </c>
    </row>
    <row r="202">
      <c r="A202" s="16" t="n"/>
      <c r="B202" s="16" t="n"/>
      <c r="C202" s="16" t="n"/>
      <c r="D202" s="16" t="n"/>
      <c r="E202" s="17" t="n"/>
      <c r="F202" s="18" t="n"/>
      <c r="G202" s="17" t="n"/>
      <c r="H202" s="19">
        <f>IF($A202="","",SUMIFS(Sales!$D:$D,Sales!$B:$B,$K202))</f>
        <v/>
      </c>
      <c r="I202" s="19">
        <f>IF($A202="","",$E202-$H202)</f>
        <v/>
      </c>
      <c r="J202" s="19">
        <f>IF($A202="","",IF($I202&lt;=$G202,"LOW","OK"))</f>
        <v/>
      </c>
      <c r="K202" s="20">
        <f>IF($A202="","",$A202&amp;IF($B202="",""," · "&amp;$B202)&amp;IF($C202="",""," · "&amp;$C202)&amp;IF($D202="",""," · "&amp;$D202))</f>
        <v/>
      </c>
    </row>
    <row r="203">
      <c r="A203" s="21" t="n"/>
      <c r="B203" s="21" t="n"/>
      <c r="C203" s="21" t="n"/>
      <c r="D203" s="21" t="n"/>
      <c r="E203" s="22" t="n"/>
      <c r="F203" s="23" t="n"/>
      <c r="G203" s="22" t="n"/>
      <c r="H203" s="19">
        <f>IF($A203="","",SUMIFS(Sales!$D:$D,Sales!$B:$B,$K203))</f>
        <v/>
      </c>
      <c r="I203" s="19">
        <f>IF($A203="","",$E203-$H203)</f>
        <v/>
      </c>
      <c r="J203" s="19">
        <f>IF($A203="","",IF($I203&lt;=$G203,"LOW","OK"))</f>
        <v/>
      </c>
      <c r="K203" s="20">
        <f>IF($A203="","",$A203&amp;IF($B203="",""," · "&amp;$B203)&amp;IF($C203="",""," · "&amp;$C203)&amp;IF($D203="",""," · "&amp;$D203))</f>
        <v/>
      </c>
    </row>
    <row r="204">
      <c r="A204" s="16" t="n"/>
      <c r="B204" s="16" t="n"/>
      <c r="C204" s="16" t="n"/>
      <c r="D204" s="16" t="n"/>
      <c r="E204" s="17" t="n"/>
      <c r="F204" s="18" t="n"/>
      <c r="G204" s="17" t="n"/>
      <c r="H204" s="19">
        <f>IF($A204="","",SUMIFS(Sales!$D:$D,Sales!$B:$B,$K204))</f>
        <v/>
      </c>
      <c r="I204" s="19">
        <f>IF($A204="","",$E204-$H204)</f>
        <v/>
      </c>
      <c r="J204" s="19">
        <f>IF($A204="","",IF($I204&lt;=$G204,"LOW","OK"))</f>
        <v/>
      </c>
      <c r="K204" s="20">
        <f>IF($A204="","",$A204&amp;IF($B204="",""," · "&amp;$B204)&amp;IF($C204="",""," · "&amp;$C204)&amp;IF($D204="",""," · "&amp;$D204))</f>
        <v/>
      </c>
    </row>
    <row r="205">
      <c r="A205" s="21" t="n"/>
      <c r="B205" s="21" t="n"/>
      <c r="C205" s="21" t="n"/>
      <c r="D205" s="21" t="n"/>
      <c r="E205" s="22" t="n"/>
      <c r="F205" s="23" t="n"/>
      <c r="G205" s="22" t="n"/>
      <c r="H205" s="19">
        <f>IF($A205="","",SUMIFS(Sales!$D:$D,Sales!$B:$B,$K205))</f>
        <v/>
      </c>
      <c r="I205" s="19">
        <f>IF($A205="","",$E205-$H205)</f>
        <v/>
      </c>
      <c r="J205" s="19">
        <f>IF($A205="","",IF($I205&lt;=$G205,"LOW","OK"))</f>
        <v/>
      </c>
      <c r="K205" s="20">
        <f>IF($A205="","",$A205&amp;IF($B205="",""," · "&amp;$B205)&amp;IF($C205="",""," · "&amp;$C205)&amp;IF($D205="",""," · "&amp;$D205))</f>
        <v/>
      </c>
    </row>
    <row r="206">
      <c r="A206" s="16" t="n"/>
      <c r="B206" s="16" t="n"/>
      <c r="C206" s="16" t="n"/>
      <c r="D206" s="16" t="n"/>
      <c r="E206" s="17" t="n"/>
      <c r="F206" s="18" t="n"/>
      <c r="G206" s="17" t="n"/>
      <c r="H206" s="19">
        <f>IF($A206="","",SUMIFS(Sales!$D:$D,Sales!$B:$B,$K206))</f>
        <v/>
      </c>
      <c r="I206" s="19">
        <f>IF($A206="","",$E206-$H206)</f>
        <v/>
      </c>
      <c r="J206" s="19">
        <f>IF($A206="","",IF($I206&lt;=$G206,"LOW","OK"))</f>
        <v/>
      </c>
      <c r="K206" s="20">
        <f>IF($A206="","",$A206&amp;IF($B206="",""," · "&amp;$B206)&amp;IF($C206="",""," · "&amp;$C206)&amp;IF($D206="",""," · "&amp;$D206))</f>
        <v/>
      </c>
    </row>
    <row r="207">
      <c r="A207" s="21" t="n"/>
      <c r="B207" s="21" t="n"/>
      <c r="C207" s="21" t="n"/>
      <c r="D207" s="21" t="n"/>
      <c r="E207" s="22" t="n"/>
      <c r="F207" s="23" t="n"/>
      <c r="G207" s="22" t="n"/>
      <c r="H207" s="19">
        <f>IF($A207="","",SUMIFS(Sales!$D:$D,Sales!$B:$B,$K207))</f>
        <v/>
      </c>
      <c r="I207" s="19">
        <f>IF($A207="","",$E207-$H207)</f>
        <v/>
      </c>
      <c r="J207" s="19">
        <f>IF($A207="","",IF($I207&lt;=$G207,"LOW","OK"))</f>
        <v/>
      </c>
      <c r="K207" s="20">
        <f>IF($A207="","",$A207&amp;IF($B207="",""," · "&amp;$B207)&amp;IF($C207="",""," · "&amp;$C207)&amp;IF($D207="",""," · "&amp;$D207))</f>
        <v/>
      </c>
    </row>
    <row r="208">
      <c r="A208" s="16" t="n"/>
      <c r="B208" s="16" t="n"/>
      <c r="C208" s="16" t="n"/>
      <c r="D208" s="16" t="n"/>
      <c r="E208" s="17" t="n"/>
      <c r="F208" s="18" t="n"/>
      <c r="G208" s="17" t="n"/>
      <c r="H208" s="19">
        <f>IF($A208="","",SUMIFS(Sales!$D:$D,Sales!$B:$B,$K208))</f>
        <v/>
      </c>
      <c r="I208" s="19">
        <f>IF($A208="","",$E208-$H208)</f>
        <v/>
      </c>
      <c r="J208" s="19">
        <f>IF($A208="","",IF($I208&lt;=$G208,"LOW","OK"))</f>
        <v/>
      </c>
      <c r="K208" s="20">
        <f>IF($A208="","",$A208&amp;IF($B208="",""," · "&amp;$B208)&amp;IF($C208="",""," · "&amp;$C208)&amp;IF($D208="",""," · "&amp;$D208))</f>
        <v/>
      </c>
    </row>
    <row r="209">
      <c r="A209" s="21" t="n"/>
      <c r="B209" s="21" t="n"/>
      <c r="C209" s="21" t="n"/>
      <c r="D209" s="21" t="n"/>
      <c r="E209" s="22" t="n"/>
      <c r="F209" s="23" t="n"/>
      <c r="G209" s="22" t="n"/>
      <c r="H209" s="19">
        <f>IF($A209="","",SUMIFS(Sales!$D:$D,Sales!$B:$B,$K209))</f>
        <v/>
      </c>
      <c r="I209" s="19">
        <f>IF($A209="","",$E209-$H209)</f>
        <v/>
      </c>
      <c r="J209" s="19">
        <f>IF($A209="","",IF($I209&lt;=$G209,"LOW","OK"))</f>
        <v/>
      </c>
      <c r="K209" s="20">
        <f>IF($A209="","",$A209&amp;IF($B209="",""," · "&amp;$B209)&amp;IF($C209="",""," · "&amp;$C209)&amp;IF($D209="",""," · "&amp;$D209))</f>
        <v/>
      </c>
    </row>
    <row r="210">
      <c r="A210" s="16" t="n"/>
      <c r="B210" s="16" t="n"/>
      <c r="C210" s="16" t="n"/>
      <c r="D210" s="16" t="n"/>
      <c r="E210" s="17" t="n"/>
      <c r="F210" s="18" t="n"/>
      <c r="G210" s="17" t="n"/>
      <c r="H210" s="19">
        <f>IF($A210="","",SUMIFS(Sales!$D:$D,Sales!$B:$B,$K210))</f>
        <v/>
      </c>
      <c r="I210" s="19">
        <f>IF($A210="","",$E210-$H210)</f>
        <v/>
      </c>
      <c r="J210" s="19">
        <f>IF($A210="","",IF($I210&lt;=$G210,"LOW","OK"))</f>
        <v/>
      </c>
      <c r="K210" s="20">
        <f>IF($A210="","",$A210&amp;IF($B210="",""," · "&amp;$B210)&amp;IF($C210="",""," · "&amp;$C210)&amp;IF($D210="",""," · "&amp;$D210))</f>
        <v/>
      </c>
    </row>
    <row r="211">
      <c r="A211" s="21" t="n"/>
      <c r="B211" s="21" t="n"/>
      <c r="C211" s="21" t="n"/>
      <c r="D211" s="21" t="n"/>
      <c r="E211" s="22" t="n"/>
      <c r="F211" s="23" t="n"/>
      <c r="G211" s="22" t="n"/>
      <c r="H211" s="19">
        <f>IF($A211="","",SUMIFS(Sales!$D:$D,Sales!$B:$B,$K211))</f>
        <v/>
      </c>
      <c r="I211" s="19">
        <f>IF($A211="","",$E211-$H211)</f>
        <v/>
      </c>
      <c r="J211" s="19">
        <f>IF($A211="","",IF($I211&lt;=$G211,"LOW","OK"))</f>
        <v/>
      </c>
      <c r="K211" s="20">
        <f>IF($A211="","",$A211&amp;IF($B211="",""," · "&amp;$B211)&amp;IF($C211="",""," · "&amp;$C211)&amp;IF($D211="",""," · "&amp;$D211))</f>
        <v/>
      </c>
    </row>
    <row r="212">
      <c r="A212" s="16" t="n"/>
      <c r="B212" s="16" t="n"/>
      <c r="C212" s="16" t="n"/>
      <c r="D212" s="16" t="n"/>
      <c r="E212" s="17" t="n"/>
      <c r="F212" s="18" t="n"/>
      <c r="G212" s="17" t="n"/>
      <c r="H212" s="19">
        <f>IF($A212="","",SUMIFS(Sales!$D:$D,Sales!$B:$B,$K212))</f>
        <v/>
      </c>
      <c r="I212" s="19">
        <f>IF($A212="","",$E212-$H212)</f>
        <v/>
      </c>
      <c r="J212" s="19">
        <f>IF($A212="","",IF($I212&lt;=$G212,"LOW","OK"))</f>
        <v/>
      </c>
      <c r="K212" s="20">
        <f>IF($A212="","",$A212&amp;IF($B212="",""," · "&amp;$B212)&amp;IF($C212="",""," · "&amp;$C212)&amp;IF($D212="",""," · "&amp;$D212))</f>
        <v/>
      </c>
    </row>
    <row r="213">
      <c r="A213" s="21" t="n"/>
      <c r="B213" s="21" t="n"/>
      <c r="C213" s="21" t="n"/>
      <c r="D213" s="21" t="n"/>
      <c r="E213" s="22" t="n"/>
      <c r="F213" s="23" t="n"/>
      <c r="G213" s="22" t="n"/>
      <c r="H213" s="19">
        <f>IF($A213="","",SUMIFS(Sales!$D:$D,Sales!$B:$B,$K213))</f>
        <v/>
      </c>
      <c r="I213" s="19">
        <f>IF($A213="","",$E213-$H213)</f>
        <v/>
      </c>
      <c r="J213" s="19">
        <f>IF($A213="","",IF($I213&lt;=$G213,"LOW","OK"))</f>
        <v/>
      </c>
      <c r="K213" s="20">
        <f>IF($A213="","",$A213&amp;IF($B213="",""," · "&amp;$B213)&amp;IF($C213="",""," · "&amp;$C213)&amp;IF($D213="",""," · "&amp;$D213))</f>
        <v/>
      </c>
    </row>
    <row r="214">
      <c r="A214" s="16" t="n"/>
      <c r="B214" s="16" t="n"/>
      <c r="C214" s="16" t="n"/>
      <c r="D214" s="16" t="n"/>
      <c r="E214" s="17" t="n"/>
      <c r="F214" s="18" t="n"/>
      <c r="G214" s="17" t="n"/>
      <c r="H214" s="19">
        <f>IF($A214="","",SUMIFS(Sales!$D:$D,Sales!$B:$B,$K214))</f>
        <v/>
      </c>
      <c r="I214" s="19">
        <f>IF($A214="","",$E214-$H214)</f>
        <v/>
      </c>
      <c r="J214" s="19">
        <f>IF($A214="","",IF($I214&lt;=$G214,"LOW","OK"))</f>
        <v/>
      </c>
      <c r="K214" s="20">
        <f>IF($A214="","",$A214&amp;IF($B214="",""," · "&amp;$B214)&amp;IF($C214="",""," · "&amp;$C214)&amp;IF($D214="",""," · "&amp;$D214))</f>
        <v/>
      </c>
    </row>
    <row r="215">
      <c r="A215" s="21" t="n"/>
      <c r="B215" s="21" t="n"/>
      <c r="C215" s="21" t="n"/>
      <c r="D215" s="21" t="n"/>
      <c r="E215" s="22" t="n"/>
      <c r="F215" s="23" t="n"/>
      <c r="G215" s="22" t="n"/>
      <c r="H215" s="19">
        <f>IF($A215="","",SUMIFS(Sales!$D:$D,Sales!$B:$B,$K215))</f>
        <v/>
      </c>
      <c r="I215" s="19">
        <f>IF($A215="","",$E215-$H215)</f>
        <v/>
      </c>
      <c r="J215" s="19">
        <f>IF($A215="","",IF($I215&lt;=$G215,"LOW","OK"))</f>
        <v/>
      </c>
      <c r="K215" s="20">
        <f>IF($A215="","",$A215&amp;IF($B215="",""," · "&amp;$B215)&amp;IF($C215="",""," · "&amp;$C215)&amp;IF($D215="",""," · "&amp;$D215))</f>
        <v/>
      </c>
    </row>
    <row r="216">
      <c r="A216" s="16" t="n"/>
      <c r="B216" s="16" t="n"/>
      <c r="C216" s="16" t="n"/>
      <c r="D216" s="16" t="n"/>
      <c r="E216" s="17" t="n"/>
      <c r="F216" s="18" t="n"/>
      <c r="G216" s="17" t="n"/>
      <c r="H216" s="19">
        <f>IF($A216="","",SUMIFS(Sales!$D:$D,Sales!$B:$B,$K216))</f>
        <v/>
      </c>
      <c r="I216" s="19">
        <f>IF($A216="","",$E216-$H216)</f>
        <v/>
      </c>
      <c r="J216" s="19">
        <f>IF($A216="","",IF($I216&lt;=$G216,"LOW","OK"))</f>
        <v/>
      </c>
      <c r="K216" s="20">
        <f>IF($A216="","",$A216&amp;IF($B216="",""," · "&amp;$B216)&amp;IF($C216="",""," · "&amp;$C216)&amp;IF($D216="",""," · "&amp;$D216))</f>
        <v/>
      </c>
    </row>
    <row r="217">
      <c r="A217" s="21" t="n"/>
      <c r="B217" s="21" t="n"/>
      <c r="C217" s="21" t="n"/>
      <c r="D217" s="21" t="n"/>
      <c r="E217" s="22" t="n"/>
      <c r="F217" s="23" t="n"/>
      <c r="G217" s="22" t="n"/>
      <c r="H217" s="19">
        <f>IF($A217="","",SUMIFS(Sales!$D:$D,Sales!$B:$B,$K217))</f>
        <v/>
      </c>
      <c r="I217" s="19">
        <f>IF($A217="","",$E217-$H217)</f>
        <v/>
      </c>
      <c r="J217" s="19">
        <f>IF($A217="","",IF($I217&lt;=$G217,"LOW","OK"))</f>
        <v/>
      </c>
      <c r="K217" s="20">
        <f>IF($A217="","",$A217&amp;IF($B217="",""," · "&amp;$B217)&amp;IF($C217="",""," · "&amp;$C217)&amp;IF($D217="",""," · "&amp;$D217))</f>
        <v/>
      </c>
    </row>
    <row r="218">
      <c r="A218" s="16" t="n"/>
      <c r="B218" s="16" t="n"/>
      <c r="C218" s="16" t="n"/>
      <c r="D218" s="16" t="n"/>
      <c r="E218" s="17" t="n"/>
      <c r="F218" s="18" t="n"/>
      <c r="G218" s="17" t="n"/>
      <c r="H218" s="19">
        <f>IF($A218="","",SUMIFS(Sales!$D:$D,Sales!$B:$B,$K218))</f>
        <v/>
      </c>
      <c r="I218" s="19">
        <f>IF($A218="","",$E218-$H218)</f>
        <v/>
      </c>
      <c r="J218" s="19">
        <f>IF($A218="","",IF($I218&lt;=$G218,"LOW","OK"))</f>
        <v/>
      </c>
      <c r="K218" s="20">
        <f>IF($A218="","",$A218&amp;IF($B218="",""," · "&amp;$B218)&amp;IF($C218="",""," · "&amp;$C218)&amp;IF($D218="",""," · "&amp;$D218))</f>
        <v/>
      </c>
    </row>
    <row r="219">
      <c r="A219" s="21" t="n"/>
      <c r="B219" s="21" t="n"/>
      <c r="C219" s="21" t="n"/>
      <c r="D219" s="21" t="n"/>
      <c r="E219" s="22" t="n"/>
      <c r="F219" s="23" t="n"/>
      <c r="G219" s="22" t="n"/>
      <c r="H219" s="19">
        <f>IF($A219="","",SUMIFS(Sales!$D:$D,Sales!$B:$B,$K219))</f>
        <v/>
      </c>
      <c r="I219" s="19">
        <f>IF($A219="","",$E219-$H219)</f>
        <v/>
      </c>
      <c r="J219" s="19">
        <f>IF($A219="","",IF($I219&lt;=$G219,"LOW","OK"))</f>
        <v/>
      </c>
      <c r="K219" s="20">
        <f>IF($A219="","",$A219&amp;IF($B219="",""," · "&amp;$B219)&amp;IF($C219="",""," · "&amp;$C219)&amp;IF($D219="",""," · "&amp;$D219))</f>
        <v/>
      </c>
    </row>
    <row r="220">
      <c r="A220" s="16" t="n"/>
      <c r="B220" s="16" t="n"/>
      <c r="C220" s="16" t="n"/>
      <c r="D220" s="16" t="n"/>
      <c r="E220" s="17" t="n"/>
      <c r="F220" s="18" t="n"/>
      <c r="G220" s="17" t="n"/>
      <c r="H220" s="19">
        <f>IF($A220="","",SUMIFS(Sales!$D:$D,Sales!$B:$B,$K220))</f>
        <v/>
      </c>
      <c r="I220" s="19">
        <f>IF($A220="","",$E220-$H220)</f>
        <v/>
      </c>
      <c r="J220" s="19">
        <f>IF($A220="","",IF($I220&lt;=$G220,"LOW","OK"))</f>
        <v/>
      </c>
      <c r="K220" s="20">
        <f>IF($A220="","",$A220&amp;IF($B220="",""," · "&amp;$B220)&amp;IF($C220="",""," · "&amp;$C220)&amp;IF($D220="",""," · "&amp;$D220))</f>
        <v/>
      </c>
    </row>
    <row r="221">
      <c r="A221" s="21" t="n"/>
      <c r="B221" s="21" t="n"/>
      <c r="C221" s="21" t="n"/>
      <c r="D221" s="21" t="n"/>
      <c r="E221" s="22" t="n"/>
      <c r="F221" s="23" t="n"/>
      <c r="G221" s="22" t="n"/>
      <c r="H221" s="19">
        <f>IF($A221="","",SUMIFS(Sales!$D:$D,Sales!$B:$B,$K221))</f>
        <v/>
      </c>
      <c r="I221" s="19">
        <f>IF($A221="","",$E221-$H221)</f>
        <v/>
      </c>
      <c r="J221" s="19">
        <f>IF($A221="","",IF($I221&lt;=$G221,"LOW","OK"))</f>
        <v/>
      </c>
      <c r="K221" s="20">
        <f>IF($A221="","",$A221&amp;IF($B221="",""," · "&amp;$B221)&amp;IF($C221="",""," · "&amp;$C221)&amp;IF($D221="",""," · "&amp;$D221))</f>
        <v/>
      </c>
    </row>
    <row r="222">
      <c r="A222" s="16" t="n"/>
      <c r="B222" s="16" t="n"/>
      <c r="C222" s="16" t="n"/>
      <c r="D222" s="16" t="n"/>
      <c r="E222" s="17" t="n"/>
      <c r="F222" s="18" t="n"/>
      <c r="G222" s="17" t="n"/>
      <c r="H222" s="19">
        <f>IF($A222="","",SUMIFS(Sales!$D:$D,Sales!$B:$B,$K222))</f>
        <v/>
      </c>
      <c r="I222" s="19">
        <f>IF($A222="","",$E222-$H222)</f>
        <v/>
      </c>
      <c r="J222" s="19">
        <f>IF($A222="","",IF($I222&lt;=$G222,"LOW","OK"))</f>
        <v/>
      </c>
      <c r="K222" s="20">
        <f>IF($A222="","",$A222&amp;IF($B222="",""," · "&amp;$B222)&amp;IF($C222="",""," · "&amp;$C222)&amp;IF($D222="",""," · "&amp;$D222))</f>
        <v/>
      </c>
    </row>
    <row r="223">
      <c r="A223" s="21" t="n"/>
      <c r="B223" s="21" t="n"/>
      <c r="C223" s="21" t="n"/>
      <c r="D223" s="21" t="n"/>
      <c r="E223" s="22" t="n"/>
      <c r="F223" s="23" t="n"/>
      <c r="G223" s="22" t="n"/>
      <c r="H223" s="19">
        <f>IF($A223="","",SUMIFS(Sales!$D:$D,Sales!$B:$B,$K223))</f>
        <v/>
      </c>
      <c r="I223" s="19">
        <f>IF($A223="","",$E223-$H223)</f>
        <v/>
      </c>
      <c r="J223" s="19">
        <f>IF($A223="","",IF($I223&lt;=$G223,"LOW","OK"))</f>
        <v/>
      </c>
      <c r="K223" s="20">
        <f>IF($A223="","",$A223&amp;IF($B223="",""," · "&amp;$B223)&amp;IF($C223="",""," · "&amp;$C223)&amp;IF($D223="",""," · "&amp;$D223))</f>
        <v/>
      </c>
    </row>
    <row r="224">
      <c r="A224" s="16" t="n"/>
      <c r="B224" s="16" t="n"/>
      <c r="C224" s="16" t="n"/>
      <c r="D224" s="16" t="n"/>
      <c r="E224" s="17" t="n"/>
      <c r="F224" s="18" t="n"/>
      <c r="G224" s="17" t="n"/>
      <c r="H224" s="19">
        <f>IF($A224="","",SUMIFS(Sales!$D:$D,Sales!$B:$B,$K224))</f>
        <v/>
      </c>
      <c r="I224" s="19">
        <f>IF($A224="","",$E224-$H224)</f>
        <v/>
      </c>
      <c r="J224" s="19">
        <f>IF($A224="","",IF($I224&lt;=$G224,"LOW","OK"))</f>
        <v/>
      </c>
      <c r="K224" s="20">
        <f>IF($A224="","",$A224&amp;IF($B224="",""," · "&amp;$B224)&amp;IF($C224="",""," · "&amp;$C224)&amp;IF($D224="",""," · "&amp;$D224))</f>
        <v/>
      </c>
    </row>
    <row r="225">
      <c r="A225" s="21" t="n"/>
      <c r="B225" s="21" t="n"/>
      <c r="C225" s="21" t="n"/>
      <c r="D225" s="21" t="n"/>
      <c r="E225" s="22" t="n"/>
      <c r="F225" s="23" t="n"/>
      <c r="G225" s="22" t="n"/>
      <c r="H225" s="19">
        <f>IF($A225="","",SUMIFS(Sales!$D:$D,Sales!$B:$B,$K225))</f>
        <v/>
      </c>
      <c r="I225" s="19">
        <f>IF($A225="","",$E225-$H225)</f>
        <v/>
      </c>
      <c r="J225" s="19">
        <f>IF($A225="","",IF($I225&lt;=$G225,"LOW","OK"))</f>
        <v/>
      </c>
      <c r="K225" s="20">
        <f>IF($A225="","",$A225&amp;IF($B225="",""," · "&amp;$B225)&amp;IF($C225="",""," · "&amp;$C225)&amp;IF($D225="",""," · "&amp;$D225))</f>
        <v/>
      </c>
    </row>
    <row r="226">
      <c r="A226" s="16" t="n"/>
      <c r="B226" s="16" t="n"/>
      <c r="C226" s="16" t="n"/>
      <c r="D226" s="16" t="n"/>
      <c r="E226" s="17" t="n"/>
      <c r="F226" s="18" t="n"/>
      <c r="G226" s="17" t="n"/>
      <c r="H226" s="19">
        <f>IF($A226="","",SUMIFS(Sales!$D:$D,Sales!$B:$B,$K226))</f>
        <v/>
      </c>
      <c r="I226" s="19">
        <f>IF($A226="","",$E226-$H226)</f>
        <v/>
      </c>
      <c r="J226" s="19">
        <f>IF($A226="","",IF($I226&lt;=$G226,"LOW","OK"))</f>
        <v/>
      </c>
      <c r="K226" s="20">
        <f>IF($A226="","",$A226&amp;IF($B226="",""," · "&amp;$B226)&amp;IF($C226="",""," · "&amp;$C226)&amp;IF($D226="",""," · "&amp;$D226))</f>
        <v/>
      </c>
    </row>
    <row r="227">
      <c r="A227" s="21" t="n"/>
      <c r="B227" s="21" t="n"/>
      <c r="C227" s="21" t="n"/>
      <c r="D227" s="21" t="n"/>
      <c r="E227" s="22" t="n"/>
      <c r="F227" s="23" t="n"/>
      <c r="G227" s="22" t="n"/>
      <c r="H227" s="19">
        <f>IF($A227="","",SUMIFS(Sales!$D:$D,Sales!$B:$B,$K227))</f>
        <v/>
      </c>
      <c r="I227" s="19">
        <f>IF($A227="","",$E227-$H227)</f>
        <v/>
      </c>
      <c r="J227" s="19">
        <f>IF($A227="","",IF($I227&lt;=$G227,"LOW","OK"))</f>
        <v/>
      </c>
      <c r="K227" s="20">
        <f>IF($A227="","",$A227&amp;IF($B227="",""," · "&amp;$B227)&amp;IF($C227="",""," · "&amp;$C227)&amp;IF($D227="",""," · "&amp;$D227))</f>
        <v/>
      </c>
    </row>
    <row r="228">
      <c r="A228" s="16" t="n"/>
      <c r="B228" s="16" t="n"/>
      <c r="C228" s="16" t="n"/>
      <c r="D228" s="16" t="n"/>
      <c r="E228" s="17" t="n"/>
      <c r="F228" s="18" t="n"/>
      <c r="G228" s="17" t="n"/>
      <c r="H228" s="19">
        <f>IF($A228="","",SUMIFS(Sales!$D:$D,Sales!$B:$B,$K228))</f>
        <v/>
      </c>
      <c r="I228" s="19">
        <f>IF($A228="","",$E228-$H228)</f>
        <v/>
      </c>
      <c r="J228" s="19">
        <f>IF($A228="","",IF($I228&lt;=$G228,"LOW","OK"))</f>
        <v/>
      </c>
      <c r="K228" s="20">
        <f>IF($A228="","",$A228&amp;IF($B228="",""," · "&amp;$B228)&amp;IF($C228="",""," · "&amp;$C228)&amp;IF($D228="",""," · "&amp;$D228))</f>
        <v/>
      </c>
    </row>
    <row r="229">
      <c r="A229" s="21" t="n"/>
      <c r="B229" s="21" t="n"/>
      <c r="C229" s="21" t="n"/>
      <c r="D229" s="21" t="n"/>
      <c r="E229" s="22" t="n"/>
      <c r="F229" s="23" t="n"/>
      <c r="G229" s="22" t="n"/>
      <c r="H229" s="19">
        <f>IF($A229="","",SUMIFS(Sales!$D:$D,Sales!$B:$B,$K229))</f>
        <v/>
      </c>
      <c r="I229" s="19">
        <f>IF($A229="","",$E229-$H229)</f>
        <v/>
      </c>
      <c r="J229" s="19">
        <f>IF($A229="","",IF($I229&lt;=$G229,"LOW","OK"))</f>
        <v/>
      </c>
      <c r="K229" s="20">
        <f>IF($A229="","",$A229&amp;IF($B229="",""," · "&amp;$B229)&amp;IF($C229="",""," · "&amp;$C229)&amp;IF($D229="",""," · "&amp;$D229))</f>
        <v/>
      </c>
    </row>
    <row r="230">
      <c r="A230" s="16" t="n"/>
      <c r="B230" s="16" t="n"/>
      <c r="C230" s="16" t="n"/>
      <c r="D230" s="16" t="n"/>
      <c r="E230" s="17" t="n"/>
      <c r="F230" s="18" t="n"/>
      <c r="G230" s="17" t="n"/>
      <c r="H230" s="19">
        <f>IF($A230="","",SUMIFS(Sales!$D:$D,Sales!$B:$B,$K230))</f>
        <v/>
      </c>
      <c r="I230" s="19">
        <f>IF($A230="","",$E230-$H230)</f>
        <v/>
      </c>
      <c r="J230" s="19">
        <f>IF($A230="","",IF($I230&lt;=$G230,"LOW","OK"))</f>
        <v/>
      </c>
      <c r="K230" s="20">
        <f>IF($A230="","",$A230&amp;IF($B230="",""," · "&amp;$B230)&amp;IF($C230="",""," · "&amp;$C230)&amp;IF($D230="",""," · "&amp;$D230))</f>
        <v/>
      </c>
    </row>
    <row r="231">
      <c r="A231" s="21" t="n"/>
      <c r="B231" s="21" t="n"/>
      <c r="C231" s="21" t="n"/>
      <c r="D231" s="21" t="n"/>
      <c r="E231" s="22" t="n"/>
      <c r="F231" s="23" t="n"/>
      <c r="G231" s="22" t="n"/>
      <c r="H231" s="19">
        <f>IF($A231="","",SUMIFS(Sales!$D:$D,Sales!$B:$B,$K231))</f>
        <v/>
      </c>
      <c r="I231" s="19">
        <f>IF($A231="","",$E231-$H231)</f>
        <v/>
      </c>
      <c r="J231" s="19">
        <f>IF($A231="","",IF($I231&lt;=$G231,"LOW","OK"))</f>
        <v/>
      </c>
      <c r="K231" s="20">
        <f>IF($A231="","",$A231&amp;IF($B231="",""," · "&amp;$B231)&amp;IF($C231="",""," · "&amp;$C231)&amp;IF($D231="",""," · "&amp;$D231))</f>
        <v/>
      </c>
    </row>
    <row r="232">
      <c r="A232" s="16" t="n"/>
      <c r="B232" s="16" t="n"/>
      <c r="C232" s="16" t="n"/>
      <c r="D232" s="16" t="n"/>
      <c r="E232" s="17" t="n"/>
      <c r="F232" s="18" t="n"/>
      <c r="G232" s="17" t="n"/>
      <c r="H232" s="19">
        <f>IF($A232="","",SUMIFS(Sales!$D:$D,Sales!$B:$B,$K232))</f>
        <v/>
      </c>
      <c r="I232" s="19">
        <f>IF($A232="","",$E232-$H232)</f>
        <v/>
      </c>
      <c r="J232" s="19">
        <f>IF($A232="","",IF($I232&lt;=$G232,"LOW","OK"))</f>
        <v/>
      </c>
      <c r="K232" s="20">
        <f>IF($A232="","",$A232&amp;IF($B232="",""," · "&amp;$B232)&amp;IF($C232="",""," · "&amp;$C232)&amp;IF($D232="",""," · "&amp;$D232))</f>
        <v/>
      </c>
    </row>
    <row r="233">
      <c r="A233" s="21" t="n"/>
      <c r="B233" s="21" t="n"/>
      <c r="C233" s="21" t="n"/>
      <c r="D233" s="21" t="n"/>
      <c r="E233" s="22" t="n"/>
      <c r="F233" s="23" t="n"/>
      <c r="G233" s="22" t="n"/>
      <c r="H233" s="19">
        <f>IF($A233="","",SUMIFS(Sales!$D:$D,Sales!$B:$B,$K233))</f>
        <v/>
      </c>
      <c r="I233" s="19">
        <f>IF($A233="","",$E233-$H233)</f>
        <v/>
      </c>
      <c r="J233" s="19">
        <f>IF($A233="","",IF($I233&lt;=$G233,"LOW","OK"))</f>
        <v/>
      </c>
      <c r="K233" s="20">
        <f>IF($A233="","",$A233&amp;IF($B233="",""," · "&amp;$B233)&amp;IF($C233="",""," · "&amp;$C233)&amp;IF($D233="",""," · "&amp;$D233))</f>
        <v/>
      </c>
    </row>
    <row r="234">
      <c r="A234" s="16" t="n"/>
      <c r="B234" s="16" t="n"/>
      <c r="C234" s="16" t="n"/>
      <c r="D234" s="16" t="n"/>
      <c r="E234" s="17" t="n"/>
      <c r="F234" s="18" t="n"/>
      <c r="G234" s="17" t="n"/>
      <c r="H234" s="19">
        <f>IF($A234="","",SUMIFS(Sales!$D:$D,Sales!$B:$B,$K234))</f>
        <v/>
      </c>
      <c r="I234" s="19">
        <f>IF($A234="","",$E234-$H234)</f>
        <v/>
      </c>
      <c r="J234" s="19">
        <f>IF($A234="","",IF($I234&lt;=$G234,"LOW","OK"))</f>
        <v/>
      </c>
      <c r="K234" s="20">
        <f>IF($A234="","",$A234&amp;IF($B234="",""," · "&amp;$B234)&amp;IF($C234="",""," · "&amp;$C234)&amp;IF($D234="",""," · "&amp;$D234))</f>
        <v/>
      </c>
    </row>
    <row r="235">
      <c r="A235" s="21" t="n"/>
      <c r="B235" s="21" t="n"/>
      <c r="C235" s="21" t="n"/>
      <c r="D235" s="21" t="n"/>
      <c r="E235" s="22" t="n"/>
      <c r="F235" s="23" t="n"/>
      <c r="G235" s="22" t="n"/>
      <c r="H235" s="19">
        <f>IF($A235="","",SUMIFS(Sales!$D:$D,Sales!$B:$B,$K235))</f>
        <v/>
      </c>
      <c r="I235" s="19">
        <f>IF($A235="","",$E235-$H235)</f>
        <v/>
      </c>
      <c r="J235" s="19">
        <f>IF($A235="","",IF($I235&lt;=$G235,"LOW","OK"))</f>
        <v/>
      </c>
      <c r="K235" s="20">
        <f>IF($A235="","",$A235&amp;IF($B235="",""," · "&amp;$B235)&amp;IF($C235="",""," · "&amp;$C235)&amp;IF($D235="",""," · "&amp;$D235))</f>
        <v/>
      </c>
    </row>
    <row r="236">
      <c r="A236" s="16" t="n"/>
      <c r="B236" s="16" t="n"/>
      <c r="C236" s="16" t="n"/>
      <c r="D236" s="16" t="n"/>
      <c r="E236" s="17" t="n"/>
      <c r="F236" s="18" t="n"/>
      <c r="G236" s="17" t="n"/>
      <c r="H236" s="19">
        <f>IF($A236="","",SUMIFS(Sales!$D:$D,Sales!$B:$B,$K236))</f>
        <v/>
      </c>
      <c r="I236" s="19">
        <f>IF($A236="","",$E236-$H236)</f>
        <v/>
      </c>
      <c r="J236" s="19">
        <f>IF($A236="","",IF($I236&lt;=$G236,"LOW","OK"))</f>
        <v/>
      </c>
      <c r="K236" s="20">
        <f>IF($A236="","",$A236&amp;IF($B236="",""," · "&amp;$B236)&amp;IF($C236="",""," · "&amp;$C236)&amp;IF($D236="",""," · "&amp;$D236))</f>
        <v/>
      </c>
    </row>
    <row r="237">
      <c r="A237" s="21" t="n"/>
      <c r="B237" s="21" t="n"/>
      <c r="C237" s="21" t="n"/>
      <c r="D237" s="21" t="n"/>
      <c r="E237" s="22" t="n"/>
      <c r="F237" s="23" t="n"/>
      <c r="G237" s="22" t="n"/>
      <c r="H237" s="19">
        <f>IF($A237="","",SUMIFS(Sales!$D:$D,Sales!$B:$B,$K237))</f>
        <v/>
      </c>
      <c r="I237" s="19">
        <f>IF($A237="","",$E237-$H237)</f>
        <v/>
      </c>
      <c r="J237" s="19">
        <f>IF($A237="","",IF($I237&lt;=$G237,"LOW","OK"))</f>
        <v/>
      </c>
      <c r="K237" s="20">
        <f>IF($A237="","",$A237&amp;IF($B237="",""," · "&amp;$B237)&amp;IF($C237="",""," · "&amp;$C237)&amp;IF($D237="",""," · "&amp;$D237))</f>
        <v/>
      </c>
    </row>
    <row r="238">
      <c r="A238" s="16" t="n"/>
      <c r="B238" s="16" t="n"/>
      <c r="C238" s="16" t="n"/>
      <c r="D238" s="16" t="n"/>
      <c r="E238" s="17" t="n"/>
      <c r="F238" s="18" t="n"/>
      <c r="G238" s="17" t="n"/>
      <c r="H238" s="19">
        <f>IF($A238="","",SUMIFS(Sales!$D:$D,Sales!$B:$B,$K238))</f>
        <v/>
      </c>
      <c r="I238" s="19">
        <f>IF($A238="","",$E238-$H238)</f>
        <v/>
      </c>
      <c r="J238" s="19">
        <f>IF($A238="","",IF($I238&lt;=$G238,"LOW","OK"))</f>
        <v/>
      </c>
      <c r="K238" s="20">
        <f>IF($A238="","",$A238&amp;IF($B238="",""," · "&amp;$B238)&amp;IF($C238="",""," · "&amp;$C238)&amp;IF($D238="",""," · "&amp;$D238))</f>
        <v/>
      </c>
    </row>
    <row r="239">
      <c r="A239" s="21" t="n"/>
      <c r="B239" s="21" t="n"/>
      <c r="C239" s="21" t="n"/>
      <c r="D239" s="21" t="n"/>
      <c r="E239" s="22" t="n"/>
      <c r="F239" s="23" t="n"/>
      <c r="G239" s="22" t="n"/>
      <c r="H239" s="19">
        <f>IF($A239="","",SUMIFS(Sales!$D:$D,Sales!$B:$B,$K239))</f>
        <v/>
      </c>
      <c r="I239" s="19">
        <f>IF($A239="","",$E239-$H239)</f>
        <v/>
      </c>
      <c r="J239" s="19">
        <f>IF($A239="","",IF($I239&lt;=$G239,"LOW","OK"))</f>
        <v/>
      </c>
      <c r="K239" s="20">
        <f>IF($A239="","",$A239&amp;IF($B239="",""," · "&amp;$B239)&amp;IF($C239="",""," · "&amp;$C239)&amp;IF($D239="",""," · "&amp;$D239))</f>
        <v/>
      </c>
    </row>
    <row r="240">
      <c r="A240" s="16" t="n"/>
      <c r="B240" s="16" t="n"/>
      <c r="C240" s="16" t="n"/>
      <c r="D240" s="16" t="n"/>
      <c r="E240" s="17" t="n"/>
      <c r="F240" s="18" t="n"/>
      <c r="G240" s="17" t="n"/>
      <c r="H240" s="19">
        <f>IF($A240="","",SUMIFS(Sales!$D:$D,Sales!$B:$B,$K240))</f>
        <v/>
      </c>
      <c r="I240" s="19">
        <f>IF($A240="","",$E240-$H240)</f>
        <v/>
      </c>
      <c r="J240" s="19">
        <f>IF($A240="","",IF($I240&lt;=$G240,"LOW","OK"))</f>
        <v/>
      </c>
      <c r="K240" s="20">
        <f>IF($A240="","",$A240&amp;IF($B240="",""," · "&amp;$B240)&amp;IF($C240="",""," · "&amp;$C240)&amp;IF($D240="",""," · "&amp;$D240))</f>
        <v/>
      </c>
    </row>
    <row r="241">
      <c r="A241" s="21" t="n"/>
      <c r="B241" s="21" t="n"/>
      <c r="C241" s="21" t="n"/>
      <c r="D241" s="21" t="n"/>
      <c r="E241" s="22" t="n"/>
      <c r="F241" s="23" t="n"/>
      <c r="G241" s="22" t="n"/>
      <c r="H241" s="19">
        <f>IF($A241="","",SUMIFS(Sales!$D:$D,Sales!$B:$B,$K241))</f>
        <v/>
      </c>
      <c r="I241" s="19">
        <f>IF($A241="","",$E241-$H241)</f>
        <v/>
      </c>
      <c r="J241" s="19">
        <f>IF($A241="","",IF($I241&lt;=$G241,"LOW","OK"))</f>
        <v/>
      </c>
      <c r="K241" s="20">
        <f>IF($A241="","",$A241&amp;IF($B241="",""," · "&amp;$B241)&amp;IF($C241="",""," · "&amp;$C241)&amp;IF($D241="",""," · "&amp;$D241))</f>
        <v/>
      </c>
    </row>
    <row r="242">
      <c r="A242" s="16" t="n"/>
      <c r="B242" s="16" t="n"/>
      <c r="C242" s="16" t="n"/>
      <c r="D242" s="16" t="n"/>
      <c r="E242" s="17" t="n"/>
      <c r="F242" s="18" t="n"/>
      <c r="G242" s="17" t="n"/>
      <c r="H242" s="19">
        <f>IF($A242="","",SUMIFS(Sales!$D:$D,Sales!$B:$B,$K242))</f>
        <v/>
      </c>
      <c r="I242" s="19">
        <f>IF($A242="","",$E242-$H242)</f>
        <v/>
      </c>
      <c r="J242" s="19">
        <f>IF($A242="","",IF($I242&lt;=$G242,"LOW","OK"))</f>
        <v/>
      </c>
      <c r="K242" s="20">
        <f>IF($A242="","",$A242&amp;IF($B242="",""," · "&amp;$B242)&amp;IF($C242="",""," · "&amp;$C242)&amp;IF($D242="",""," · "&amp;$D242))</f>
        <v/>
      </c>
    </row>
    <row r="243">
      <c r="A243" s="21" t="n"/>
      <c r="B243" s="21" t="n"/>
      <c r="C243" s="21" t="n"/>
      <c r="D243" s="21" t="n"/>
      <c r="E243" s="22" t="n"/>
      <c r="F243" s="23" t="n"/>
      <c r="G243" s="22" t="n"/>
      <c r="H243" s="19">
        <f>IF($A243="","",SUMIFS(Sales!$D:$D,Sales!$B:$B,$K243))</f>
        <v/>
      </c>
      <c r="I243" s="19">
        <f>IF($A243="","",$E243-$H243)</f>
        <v/>
      </c>
      <c r="J243" s="19">
        <f>IF($A243="","",IF($I243&lt;=$G243,"LOW","OK"))</f>
        <v/>
      </c>
      <c r="K243" s="20">
        <f>IF($A243="","",$A243&amp;IF($B243="",""," · "&amp;$B243)&amp;IF($C243="",""," · "&amp;$C243)&amp;IF($D243="",""," · "&amp;$D243))</f>
        <v/>
      </c>
    </row>
    <row r="244">
      <c r="A244" s="16" t="n"/>
      <c r="B244" s="16" t="n"/>
      <c r="C244" s="16" t="n"/>
      <c r="D244" s="16" t="n"/>
      <c r="E244" s="17" t="n"/>
      <c r="F244" s="18" t="n"/>
      <c r="G244" s="17" t="n"/>
      <c r="H244" s="19">
        <f>IF($A244="","",SUMIFS(Sales!$D:$D,Sales!$B:$B,$K244))</f>
        <v/>
      </c>
      <c r="I244" s="19">
        <f>IF($A244="","",$E244-$H244)</f>
        <v/>
      </c>
      <c r="J244" s="19">
        <f>IF($A244="","",IF($I244&lt;=$G244,"LOW","OK"))</f>
        <v/>
      </c>
      <c r="K244" s="20">
        <f>IF($A244="","",$A244&amp;IF($B244="",""," · "&amp;$B244)&amp;IF($C244="",""," · "&amp;$C244)&amp;IF($D244="",""," · "&amp;$D244))</f>
        <v/>
      </c>
    </row>
    <row r="245">
      <c r="A245" s="21" t="n"/>
      <c r="B245" s="21" t="n"/>
      <c r="C245" s="21" t="n"/>
      <c r="D245" s="21" t="n"/>
      <c r="E245" s="22" t="n"/>
      <c r="F245" s="23" t="n"/>
      <c r="G245" s="22" t="n"/>
      <c r="H245" s="19">
        <f>IF($A245="","",SUMIFS(Sales!$D:$D,Sales!$B:$B,$K245))</f>
        <v/>
      </c>
      <c r="I245" s="19">
        <f>IF($A245="","",$E245-$H245)</f>
        <v/>
      </c>
      <c r="J245" s="19">
        <f>IF($A245="","",IF($I245&lt;=$G245,"LOW","OK"))</f>
        <v/>
      </c>
      <c r="K245" s="20">
        <f>IF($A245="","",$A245&amp;IF($B245="",""," · "&amp;$B245)&amp;IF($C245="",""," · "&amp;$C245)&amp;IF($D245="",""," · "&amp;$D245))</f>
        <v/>
      </c>
    </row>
    <row r="246">
      <c r="A246" s="16" t="n"/>
      <c r="B246" s="16" t="n"/>
      <c r="C246" s="16" t="n"/>
      <c r="D246" s="16" t="n"/>
      <c r="E246" s="17" t="n"/>
      <c r="F246" s="18" t="n"/>
      <c r="G246" s="17" t="n"/>
      <c r="H246" s="19">
        <f>IF($A246="","",SUMIFS(Sales!$D:$D,Sales!$B:$B,$K246))</f>
        <v/>
      </c>
      <c r="I246" s="19">
        <f>IF($A246="","",$E246-$H246)</f>
        <v/>
      </c>
      <c r="J246" s="19">
        <f>IF($A246="","",IF($I246&lt;=$G246,"LOW","OK"))</f>
        <v/>
      </c>
      <c r="K246" s="20">
        <f>IF($A246="","",$A246&amp;IF($B246="",""," · "&amp;$B246)&amp;IF($C246="",""," · "&amp;$C246)&amp;IF($D246="",""," · "&amp;$D246))</f>
        <v/>
      </c>
    </row>
    <row r="247">
      <c r="A247" s="21" t="n"/>
      <c r="B247" s="21" t="n"/>
      <c r="C247" s="21" t="n"/>
      <c r="D247" s="21" t="n"/>
      <c r="E247" s="22" t="n"/>
      <c r="F247" s="23" t="n"/>
      <c r="G247" s="22" t="n"/>
      <c r="H247" s="19">
        <f>IF($A247="","",SUMIFS(Sales!$D:$D,Sales!$B:$B,$K247))</f>
        <v/>
      </c>
      <c r="I247" s="19">
        <f>IF($A247="","",$E247-$H247)</f>
        <v/>
      </c>
      <c r="J247" s="19">
        <f>IF($A247="","",IF($I247&lt;=$G247,"LOW","OK"))</f>
        <v/>
      </c>
      <c r="K247" s="20">
        <f>IF($A247="","",$A247&amp;IF($B247="",""," · "&amp;$B247)&amp;IF($C247="",""," · "&amp;$C247)&amp;IF($D247="",""," · "&amp;$D247))</f>
        <v/>
      </c>
    </row>
    <row r="248">
      <c r="A248" s="16" t="n"/>
      <c r="B248" s="16" t="n"/>
      <c r="C248" s="16" t="n"/>
      <c r="D248" s="16" t="n"/>
      <c r="E248" s="17" t="n"/>
      <c r="F248" s="18" t="n"/>
      <c r="G248" s="17" t="n"/>
      <c r="H248" s="19">
        <f>IF($A248="","",SUMIFS(Sales!$D:$D,Sales!$B:$B,$K248))</f>
        <v/>
      </c>
      <c r="I248" s="19">
        <f>IF($A248="","",$E248-$H248)</f>
        <v/>
      </c>
      <c r="J248" s="19">
        <f>IF($A248="","",IF($I248&lt;=$G248,"LOW","OK"))</f>
        <v/>
      </c>
      <c r="K248" s="20">
        <f>IF($A248="","",$A248&amp;IF($B248="",""," · "&amp;$B248)&amp;IF($C248="",""," · "&amp;$C248)&amp;IF($D248="",""," · "&amp;$D248))</f>
        <v/>
      </c>
    </row>
    <row r="249">
      <c r="A249" s="21" t="n"/>
      <c r="B249" s="21" t="n"/>
      <c r="C249" s="21" t="n"/>
      <c r="D249" s="21" t="n"/>
      <c r="E249" s="22" t="n"/>
      <c r="F249" s="23" t="n"/>
      <c r="G249" s="22" t="n"/>
      <c r="H249" s="19">
        <f>IF($A249="","",SUMIFS(Sales!$D:$D,Sales!$B:$B,$K249))</f>
        <v/>
      </c>
      <c r="I249" s="19">
        <f>IF($A249="","",$E249-$H249)</f>
        <v/>
      </c>
      <c r="J249" s="19">
        <f>IF($A249="","",IF($I249&lt;=$G249,"LOW","OK"))</f>
        <v/>
      </c>
      <c r="K249" s="20">
        <f>IF($A249="","",$A249&amp;IF($B249="",""," · "&amp;$B249)&amp;IF($C249="",""," · "&amp;$C249)&amp;IF($D249="",""," · "&amp;$D249))</f>
        <v/>
      </c>
    </row>
    <row r="250">
      <c r="A250" s="16" t="n"/>
      <c r="B250" s="16" t="n"/>
      <c r="C250" s="16" t="n"/>
      <c r="D250" s="16" t="n"/>
      <c r="E250" s="17" t="n"/>
      <c r="F250" s="18" t="n"/>
      <c r="G250" s="17" t="n"/>
      <c r="H250" s="19">
        <f>IF($A250="","",SUMIFS(Sales!$D:$D,Sales!$B:$B,$K250))</f>
        <v/>
      </c>
      <c r="I250" s="19">
        <f>IF($A250="","",$E250-$H250)</f>
        <v/>
      </c>
      <c r="J250" s="19">
        <f>IF($A250="","",IF($I250&lt;=$G250,"LOW","OK"))</f>
        <v/>
      </c>
      <c r="K250" s="20">
        <f>IF($A250="","",$A250&amp;IF($B250="",""," · "&amp;$B250)&amp;IF($C250="",""," · "&amp;$C250)&amp;IF($D250="",""," · "&amp;$D250))</f>
        <v/>
      </c>
    </row>
    <row r="251">
      <c r="A251" s="21" t="n"/>
      <c r="B251" s="21" t="n"/>
      <c r="C251" s="21" t="n"/>
      <c r="D251" s="21" t="n"/>
      <c r="E251" s="22" t="n"/>
      <c r="F251" s="23" t="n"/>
      <c r="G251" s="22" t="n"/>
      <c r="H251" s="19">
        <f>IF($A251="","",SUMIFS(Sales!$D:$D,Sales!$B:$B,$K251))</f>
        <v/>
      </c>
      <c r="I251" s="19">
        <f>IF($A251="","",$E251-$H251)</f>
        <v/>
      </c>
      <c r="J251" s="19">
        <f>IF($A251="","",IF($I251&lt;=$G251,"LOW","OK"))</f>
        <v/>
      </c>
      <c r="K251" s="20">
        <f>IF($A251="","",$A251&amp;IF($B251="",""," · "&amp;$B251)&amp;IF($C251="",""," · "&amp;$C251)&amp;IF($D251="",""," · "&amp;$D251))</f>
        <v/>
      </c>
    </row>
    <row r="252">
      <c r="A252" s="16" t="n"/>
      <c r="B252" s="16" t="n"/>
      <c r="C252" s="16" t="n"/>
      <c r="D252" s="16" t="n"/>
      <c r="E252" s="17" t="n"/>
      <c r="F252" s="18" t="n"/>
      <c r="G252" s="17" t="n"/>
      <c r="H252" s="19">
        <f>IF($A252="","",SUMIFS(Sales!$D:$D,Sales!$B:$B,$K252))</f>
        <v/>
      </c>
      <c r="I252" s="19">
        <f>IF($A252="","",$E252-$H252)</f>
        <v/>
      </c>
      <c r="J252" s="19">
        <f>IF($A252="","",IF($I252&lt;=$G252,"LOW","OK"))</f>
        <v/>
      </c>
      <c r="K252" s="20">
        <f>IF($A252="","",$A252&amp;IF($B252="",""," · "&amp;$B252)&amp;IF($C252="",""," · "&amp;$C252)&amp;IF($D252="",""," · "&amp;$D252))</f>
        <v/>
      </c>
    </row>
    <row r="253">
      <c r="A253" s="21" t="n"/>
      <c r="B253" s="21" t="n"/>
      <c r="C253" s="21" t="n"/>
      <c r="D253" s="21" t="n"/>
      <c r="E253" s="22" t="n"/>
      <c r="F253" s="23" t="n"/>
      <c r="G253" s="22" t="n"/>
      <c r="H253" s="19">
        <f>IF($A253="","",SUMIFS(Sales!$D:$D,Sales!$B:$B,$K253))</f>
        <v/>
      </c>
      <c r="I253" s="19">
        <f>IF($A253="","",$E253-$H253)</f>
        <v/>
      </c>
      <c r="J253" s="19">
        <f>IF($A253="","",IF($I253&lt;=$G253,"LOW","OK"))</f>
        <v/>
      </c>
      <c r="K253" s="20">
        <f>IF($A253="","",$A253&amp;IF($B253="",""," · "&amp;$B253)&amp;IF($C253="",""," · "&amp;$C253)&amp;IF($D253="",""," · "&amp;$D253))</f>
        <v/>
      </c>
    </row>
    <row r="254">
      <c r="A254" s="16" t="n"/>
      <c r="B254" s="16" t="n"/>
      <c r="C254" s="16" t="n"/>
      <c r="D254" s="16" t="n"/>
      <c r="E254" s="17" t="n"/>
      <c r="F254" s="18" t="n"/>
      <c r="G254" s="17" t="n"/>
      <c r="H254" s="19">
        <f>IF($A254="","",SUMIFS(Sales!$D:$D,Sales!$B:$B,$K254))</f>
        <v/>
      </c>
      <c r="I254" s="19">
        <f>IF($A254="","",$E254-$H254)</f>
        <v/>
      </c>
      <c r="J254" s="19">
        <f>IF($A254="","",IF($I254&lt;=$G254,"LOW","OK"))</f>
        <v/>
      </c>
      <c r="K254" s="20">
        <f>IF($A254="","",$A254&amp;IF($B254="",""," · "&amp;$B254)&amp;IF($C254="",""," · "&amp;$C254)&amp;IF($D254="",""," · "&amp;$D254))</f>
        <v/>
      </c>
    </row>
    <row r="255">
      <c r="A255" s="21" t="n"/>
      <c r="B255" s="21" t="n"/>
      <c r="C255" s="21" t="n"/>
      <c r="D255" s="21" t="n"/>
      <c r="E255" s="22" t="n"/>
      <c r="F255" s="23" t="n"/>
      <c r="G255" s="22" t="n"/>
      <c r="H255" s="19">
        <f>IF($A255="","",SUMIFS(Sales!$D:$D,Sales!$B:$B,$K255))</f>
        <v/>
      </c>
      <c r="I255" s="19">
        <f>IF($A255="","",$E255-$H255)</f>
        <v/>
      </c>
      <c r="J255" s="19">
        <f>IF($A255="","",IF($I255&lt;=$G255,"LOW","OK"))</f>
        <v/>
      </c>
      <c r="K255" s="20">
        <f>IF($A255="","",$A255&amp;IF($B255="",""," · "&amp;$B255)&amp;IF($C255="",""," · "&amp;$C255)&amp;IF($D255="",""," · "&amp;$D255))</f>
        <v/>
      </c>
    </row>
    <row r="256">
      <c r="A256" s="16" t="n"/>
      <c r="B256" s="16" t="n"/>
      <c r="C256" s="16" t="n"/>
      <c r="D256" s="16" t="n"/>
      <c r="E256" s="17" t="n"/>
      <c r="F256" s="18" t="n"/>
      <c r="G256" s="17" t="n"/>
      <c r="H256" s="19">
        <f>IF($A256="","",SUMIFS(Sales!$D:$D,Sales!$B:$B,$K256))</f>
        <v/>
      </c>
      <c r="I256" s="19">
        <f>IF($A256="","",$E256-$H256)</f>
        <v/>
      </c>
      <c r="J256" s="19">
        <f>IF($A256="","",IF($I256&lt;=$G256,"LOW","OK"))</f>
        <v/>
      </c>
      <c r="K256" s="20">
        <f>IF($A256="","",$A256&amp;IF($B256="",""," · "&amp;$B256)&amp;IF($C256="",""," · "&amp;$C256)&amp;IF($D256="",""," · "&amp;$D256))</f>
        <v/>
      </c>
    </row>
    <row r="257">
      <c r="A257" s="21" t="n"/>
      <c r="B257" s="21" t="n"/>
      <c r="C257" s="21" t="n"/>
      <c r="D257" s="21" t="n"/>
      <c r="E257" s="22" t="n"/>
      <c r="F257" s="23" t="n"/>
      <c r="G257" s="22" t="n"/>
      <c r="H257" s="19">
        <f>IF($A257="","",SUMIFS(Sales!$D:$D,Sales!$B:$B,$K257))</f>
        <v/>
      </c>
      <c r="I257" s="19">
        <f>IF($A257="","",$E257-$H257)</f>
        <v/>
      </c>
      <c r="J257" s="19">
        <f>IF($A257="","",IF($I257&lt;=$G257,"LOW","OK"))</f>
        <v/>
      </c>
      <c r="K257" s="20">
        <f>IF($A257="","",$A257&amp;IF($B257="",""," · "&amp;$B257)&amp;IF($C257="",""," · "&amp;$C257)&amp;IF($D257="",""," · "&amp;$D257))</f>
        <v/>
      </c>
    </row>
    <row r="258">
      <c r="A258" s="16" t="n"/>
      <c r="B258" s="16" t="n"/>
      <c r="C258" s="16" t="n"/>
      <c r="D258" s="16" t="n"/>
      <c r="E258" s="17" t="n"/>
      <c r="F258" s="18" t="n"/>
      <c r="G258" s="17" t="n"/>
      <c r="H258" s="19">
        <f>IF($A258="","",SUMIFS(Sales!$D:$D,Sales!$B:$B,$K258))</f>
        <v/>
      </c>
      <c r="I258" s="19">
        <f>IF($A258="","",$E258-$H258)</f>
        <v/>
      </c>
      <c r="J258" s="19">
        <f>IF($A258="","",IF($I258&lt;=$G258,"LOW","OK"))</f>
        <v/>
      </c>
      <c r="K258" s="20">
        <f>IF($A258="","",$A258&amp;IF($B258="",""," · "&amp;$B258)&amp;IF($C258="",""," · "&amp;$C258)&amp;IF($D258="",""," · "&amp;$D258))</f>
        <v/>
      </c>
    </row>
    <row r="259">
      <c r="A259" s="21" t="n"/>
      <c r="B259" s="21" t="n"/>
      <c r="C259" s="21" t="n"/>
      <c r="D259" s="21" t="n"/>
      <c r="E259" s="22" t="n"/>
      <c r="F259" s="23" t="n"/>
      <c r="G259" s="22" t="n"/>
      <c r="H259" s="19">
        <f>IF($A259="","",SUMIFS(Sales!$D:$D,Sales!$B:$B,$K259))</f>
        <v/>
      </c>
      <c r="I259" s="19">
        <f>IF($A259="","",$E259-$H259)</f>
        <v/>
      </c>
      <c r="J259" s="19">
        <f>IF($A259="","",IF($I259&lt;=$G259,"LOW","OK"))</f>
        <v/>
      </c>
      <c r="K259" s="20">
        <f>IF($A259="","",$A259&amp;IF($B259="",""," · "&amp;$B259)&amp;IF($C259="",""," · "&amp;$C259)&amp;IF($D259="",""," · "&amp;$D259))</f>
        <v/>
      </c>
    </row>
    <row r="260">
      <c r="A260" s="16" t="n"/>
      <c r="B260" s="16" t="n"/>
      <c r="C260" s="16" t="n"/>
      <c r="D260" s="16" t="n"/>
      <c r="E260" s="17" t="n"/>
      <c r="F260" s="18" t="n"/>
      <c r="G260" s="17" t="n"/>
      <c r="H260" s="19">
        <f>IF($A260="","",SUMIFS(Sales!$D:$D,Sales!$B:$B,$K260))</f>
        <v/>
      </c>
      <c r="I260" s="19">
        <f>IF($A260="","",$E260-$H260)</f>
        <v/>
      </c>
      <c r="J260" s="19">
        <f>IF($A260="","",IF($I260&lt;=$G260,"LOW","OK"))</f>
        <v/>
      </c>
      <c r="K260" s="20">
        <f>IF($A260="","",$A260&amp;IF($B260="",""," · "&amp;$B260)&amp;IF($C260="",""," · "&amp;$C260)&amp;IF($D260="",""," · "&amp;$D260))</f>
        <v/>
      </c>
    </row>
    <row r="261">
      <c r="A261" s="21" t="n"/>
      <c r="B261" s="21" t="n"/>
      <c r="C261" s="21" t="n"/>
      <c r="D261" s="21" t="n"/>
      <c r="E261" s="22" t="n"/>
      <c r="F261" s="23" t="n"/>
      <c r="G261" s="22" t="n"/>
      <c r="H261" s="19">
        <f>IF($A261="","",SUMIFS(Sales!$D:$D,Sales!$B:$B,$K261))</f>
        <v/>
      </c>
      <c r="I261" s="19">
        <f>IF($A261="","",$E261-$H261)</f>
        <v/>
      </c>
      <c r="J261" s="19">
        <f>IF($A261="","",IF($I261&lt;=$G261,"LOW","OK"))</f>
        <v/>
      </c>
      <c r="K261" s="20">
        <f>IF($A261="","",$A261&amp;IF($B261="",""," · "&amp;$B261)&amp;IF($C261="",""," · "&amp;$C261)&amp;IF($D261="",""," · "&amp;$D261))</f>
        <v/>
      </c>
    </row>
    <row r="262">
      <c r="A262" s="16" t="n"/>
      <c r="B262" s="16" t="n"/>
      <c r="C262" s="16" t="n"/>
      <c r="D262" s="16" t="n"/>
      <c r="E262" s="17" t="n"/>
      <c r="F262" s="18" t="n"/>
      <c r="G262" s="17" t="n"/>
      <c r="H262" s="19">
        <f>IF($A262="","",SUMIFS(Sales!$D:$D,Sales!$B:$B,$K262))</f>
        <v/>
      </c>
      <c r="I262" s="19">
        <f>IF($A262="","",$E262-$H262)</f>
        <v/>
      </c>
      <c r="J262" s="19">
        <f>IF($A262="","",IF($I262&lt;=$G262,"LOW","OK"))</f>
        <v/>
      </c>
      <c r="K262" s="20">
        <f>IF($A262="","",$A262&amp;IF($B262="",""," · "&amp;$B262)&amp;IF($C262="",""," · "&amp;$C262)&amp;IF($D262="",""," · "&amp;$D262))</f>
        <v/>
      </c>
    </row>
    <row r="263">
      <c r="A263" s="21" t="n"/>
      <c r="B263" s="21" t="n"/>
      <c r="C263" s="21" t="n"/>
      <c r="D263" s="21" t="n"/>
      <c r="E263" s="22" t="n"/>
      <c r="F263" s="23" t="n"/>
      <c r="G263" s="22" t="n"/>
      <c r="H263" s="19">
        <f>IF($A263="","",SUMIFS(Sales!$D:$D,Sales!$B:$B,$K263))</f>
        <v/>
      </c>
      <c r="I263" s="19">
        <f>IF($A263="","",$E263-$H263)</f>
        <v/>
      </c>
      <c r="J263" s="19">
        <f>IF($A263="","",IF($I263&lt;=$G263,"LOW","OK"))</f>
        <v/>
      </c>
      <c r="K263" s="20">
        <f>IF($A263="","",$A263&amp;IF($B263="",""," · "&amp;$B263)&amp;IF($C263="",""," · "&amp;$C263)&amp;IF($D263="",""," · "&amp;$D263))</f>
        <v/>
      </c>
    </row>
    <row r="264">
      <c r="A264" s="16" t="n"/>
      <c r="B264" s="16" t="n"/>
      <c r="C264" s="16" t="n"/>
      <c r="D264" s="16" t="n"/>
      <c r="E264" s="17" t="n"/>
      <c r="F264" s="18" t="n"/>
      <c r="G264" s="17" t="n"/>
      <c r="H264" s="19">
        <f>IF($A264="","",SUMIFS(Sales!$D:$D,Sales!$B:$B,$K264))</f>
        <v/>
      </c>
      <c r="I264" s="19">
        <f>IF($A264="","",$E264-$H264)</f>
        <v/>
      </c>
      <c r="J264" s="19">
        <f>IF($A264="","",IF($I264&lt;=$G264,"LOW","OK"))</f>
        <v/>
      </c>
      <c r="K264" s="20">
        <f>IF($A264="","",$A264&amp;IF($B264="",""," · "&amp;$B264)&amp;IF($C264="",""," · "&amp;$C264)&amp;IF($D264="",""," · "&amp;$D264))</f>
        <v/>
      </c>
    </row>
    <row r="265">
      <c r="A265" s="21" t="n"/>
      <c r="B265" s="21" t="n"/>
      <c r="C265" s="21" t="n"/>
      <c r="D265" s="21" t="n"/>
      <c r="E265" s="22" t="n"/>
      <c r="F265" s="23" t="n"/>
      <c r="G265" s="22" t="n"/>
      <c r="H265" s="19">
        <f>IF($A265="","",SUMIFS(Sales!$D:$D,Sales!$B:$B,$K265))</f>
        <v/>
      </c>
      <c r="I265" s="19">
        <f>IF($A265="","",$E265-$H265)</f>
        <v/>
      </c>
      <c r="J265" s="19">
        <f>IF($A265="","",IF($I265&lt;=$G265,"LOW","OK"))</f>
        <v/>
      </c>
      <c r="K265" s="20">
        <f>IF($A265="","",$A265&amp;IF($B265="",""," · "&amp;$B265)&amp;IF($C265="",""," · "&amp;$C265)&amp;IF($D265="",""," · "&amp;$D265))</f>
        <v/>
      </c>
    </row>
    <row r="266">
      <c r="A266" s="16" t="n"/>
      <c r="B266" s="16" t="n"/>
      <c r="C266" s="16" t="n"/>
      <c r="D266" s="16" t="n"/>
      <c r="E266" s="17" t="n"/>
      <c r="F266" s="18" t="n"/>
      <c r="G266" s="17" t="n"/>
      <c r="H266" s="19">
        <f>IF($A266="","",SUMIFS(Sales!$D:$D,Sales!$B:$B,$K266))</f>
        <v/>
      </c>
      <c r="I266" s="19">
        <f>IF($A266="","",$E266-$H266)</f>
        <v/>
      </c>
      <c r="J266" s="19">
        <f>IF($A266="","",IF($I266&lt;=$G266,"LOW","OK"))</f>
        <v/>
      </c>
      <c r="K266" s="20">
        <f>IF($A266="","",$A266&amp;IF($B266="",""," · "&amp;$B266)&amp;IF($C266="",""," · "&amp;$C266)&amp;IF($D266="",""," · "&amp;$D266))</f>
        <v/>
      </c>
    </row>
    <row r="267">
      <c r="A267" s="21" t="n"/>
      <c r="B267" s="21" t="n"/>
      <c r="C267" s="21" t="n"/>
      <c r="D267" s="21" t="n"/>
      <c r="E267" s="22" t="n"/>
      <c r="F267" s="23" t="n"/>
      <c r="G267" s="22" t="n"/>
      <c r="H267" s="19">
        <f>IF($A267="","",SUMIFS(Sales!$D:$D,Sales!$B:$B,$K267))</f>
        <v/>
      </c>
      <c r="I267" s="19">
        <f>IF($A267="","",$E267-$H267)</f>
        <v/>
      </c>
      <c r="J267" s="19">
        <f>IF($A267="","",IF($I267&lt;=$G267,"LOW","OK"))</f>
        <v/>
      </c>
      <c r="K267" s="20">
        <f>IF($A267="","",$A267&amp;IF($B267="",""," · "&amp;$B267)&amp;IF($C267="",""," · "&amp;$C267)&amp;IF($D267="",""," · "&amp;$D267))</f>
        <v/>
      </c>
    </row>
    <row r="268">
      <c r="A268" s="16" t="n"/>
      <c r="B268" s="16" t="n"/>
      <c r="C268" s="16" t="n"/>
      <c r="D268" s="16" t="n"/>
      <c r="E268" s="17" t="n"/>
      <c r="F268" s="18" t="n"/>
      <c r="G268" s="17" t="n"/>
      <c r="H268" s="19">
        <f>IF($A268="","",SUMIFS(Sales!$D:$D,Sales!$B:$B,$K268))</f>
        <v/>
      </c>
      <c r="I268" s="19">
        <f>IF($A268="","",$E268-$H268)</f>
        <v/>
      </c>
      <c r="J268" s="19">
        <f>IF($A268="","",IF($I268&lt;=$G268,"LOW","OK"))</f>
        <v/>
      </c>
      <c r="K268" s="20">
        <f>IF($A268="","",$A268&amp;IF($B268="",""," · "&amp;$B268)&amp;IF($C268="",""," · "&amp;$C268)&amp;IF($D268="",""," · "&amp;$D268))</f>
        <v/>
      </c>
    </row>
    <row r="269">
      <c r="A269" s="21" t="n"/>
      <c r="B269" s="21" t="n"/>
      <c r="C269" s="21" t="n"/>
      <c r="D269" s="21" t="n"/>
      <c r="E269" s="22" t="n"/>
      <c r="F269" s="23" t="n"/>
      <c r="G269" s="22" t="n"/>
      <c r="H269" s="19">
        <f>IF($A269="","",SUMIFS(Sales!$D:$D,Sales!$B:$B,$K269))</f>
        <v/>
      </c>
      <c r="I269" s="19">
        <f>IF($A269="","",$E269-$H269)</f>
        <v/>
      </c>
      <c r="J269" s="19">
        <f>IF($A269="","",IF($I269&lt;=$G269,"LOW","OK"))</f>
        <v/>
      </c>
      <c r="K269" s="20">
        <f>IF($A269="","",$A269&amp;IF($B269="",""," · "&amp;$B269)&amp;IF($C269="",""," · "&amp;$C269)&amp;IF($D269="",""," · "&amp;$D269))</f>
        <v/>
      </c>
    </row>
    <row r="270">
      <c r="A270" s="16" t="n"/>
      <c r="B270" s="16" t="n"/>
      <c r="C270" s="16" t="n"/>
      <c r="D270" s="16" t="n"/>
      <c r="E270" s="17" t="n"/>
      <c r="F270" s="18" t="n"/>
      <c r="G270" s="17" t="n"/>
      <c r="H270" s="19">
        <f>IF($A270="","",SUMIFS(Sales!$D:$D,Sales!$B:$B,$K270))</f>
        <v/>
      </c>
      <c r="I270" s="19">
        <f>IF($A270="","",$E270-$H270)</f>
        <v/>
      </c>
      <c r="J270" s="19">
        <f>IF($A270="","",IF($I270&lt;=$G270,"LOW","OK"))</f>
        <v/>
      </c>
      <c r="K270" s="20">
        <f>IF($A270="","",$A270&amp;IF($B270="",""," · "&amp;$B270)&amp;IF($C270="",""," · "&amp;$C270)&amp;IF($D270="",""," · "&amp;$D270))</f>
        <v/>
      </c>
    </row>
    <row r="271">
      <c r="A271" s="21" t="n"/>
      <c r="B271" s="21" t="n"/>
      <c r="C271" s="21" t="n"/>
      <c r="D271" s="21" t="n"/>
      <c r="E271" s="22" t="n"/>
      <c r="F271" s="23" t="n"/>
      <c r="G271" s="22" t="n"/>
      <c r="H271" s="19">
        <f>IF($A271="","",SUMIFS(Sales!$D:$D,Sales!$B:$B,$K271))</f>
        <v/>
      </c>
      <c r="I271" s="19">
        <f>IF($A271="","",$E271-$H271)</f>
        <v/>
      </c>
      <c r="J271" s="19">
        <f>IF($A271="","",IF($I271&lt;=$G271,"LOW","OK"))</f>
        <v/>
      </c>
      <c r="K271" s="20">
        <f>IF($A271="","",$A271&amp;IF($B271="",""," · "&amp;$B271)&amp;IF($C271="",""," · "&amp;$C271)&amp;IF($D271="",""," · "&amp;$D271))</f>
        <v/>
      </c>
    </row>
    <row r="272">
      <c r="A272" s="16" t="n"/>
      <c r="B272" s="16" t="n"/>
      <c r="C272" s="16" t="n"/>
      <c r="D272" s="16" t="n"/>
      <c r="E272" s="17" t="n"/>
      <c r="F272" s="18" t="n"/>
      <c r="G272" s="17" t="n"/>
      <c r="H272" s="19">
        <f>IF($A272="","",SUMIFS(Sales!$D:$D,Sales!$B:$B,$K272))</f>
        <v/>
      </c>
      <c r="I272" s="19">
        <f>IF($A272="","",$E272-$H272)</f>
        <v/>
      </c>
      <c r="J272" s="19">
        <f>IF($A272="","",IF($I272&lt;=$G272,"LOW","OK"))</f>
        <v/>
      </c>
      <c r="K272" s="20">
        <f>IF($A272="","",$A272&amp;IF($B272="",""," · "&amp;$B272)&amp;IF($C272="",""," · "&amp;$C272)&amp;IF($D272="",""," · "&amp;$D272))</f>
        <v/>
      </c>
    </row>
    <row r="273">
      <c r="A273" s="21" t="n"/>
      <c r="B273" s="21" t="n"/>
      <c r="C273" s="21" t="n"/>
      <c r="D273" s="21" t="n"/>
      <c r="E273" s="22" t="n"/>
      <c r="F273" s="23" t="n"/>
      <c r="G273" s="22" t="n"/>
      <c r="H273" s="19">
        <f>IF($A273="","",SUMIFS(Sales!$D:$D,Sales!$B:$B,$K273))</f>
        <v/>
      </c>
      <c r="I273" s="19">
        <f>IF($A273="","",$E273-$H273)</f>
        <v/>
      </c>
      <c r="J273" s="19">
        <f>IF($A273="","",IF($I273&lt;=$G273,"LOW","OK"))</f>
        <v/>
      </c>
      <c r="K273" s="20">
        <f>IF($A273="","",$A273&amp;IF($B273="",""," · "&amp;$B273)&amp;IF($C273="",""," · "&amp;$C273)&amp;IF($D273="",""," · "&amp;$D273))</f>
        <v/>
      </c>
    </row>
    <row r="274">
      <c r="A274" s="16" t="n"/>
      <c r="B274" s="16" t="n"/>
      <c r="C274" s="16" t="n"/>
      <c r="D274" s="16" t="n"/>
      <c r="E274" s="17" t="n"/>
      <c r="F274" s="18" t="n"/>
      <c r="G274" s="17" t="n"/>
      <c r="H274" s="19">
        <f>IF($A274="","",SUMIFS(Sales!$D:$D,Sales!$B:$B,$K274))</f>
        <v/>
      </c>
      <c r="I274" s="19">
        <f>IF($A274="","",$E274-$H274)</f>
        <v/>
      </c>
      <c r="J274" s="19">
        <f>IF($A274="","",IF($I274&lt;=$G274,"LOW","OK"))</f>
        <v/>
      </c>
      <c r="K274" s="20">
        <f>IF($A274="","",$A274&amp;IF($B274="",""," · "&amp;$B274)&amp;IF($C274="",""," · "&amp;$C274)&amp;IF($D274="",""," · "&amp;$D274))</f>
        <v/>
      </c>
    </row>
    <row r="275">
      <c r="A275" s="21" t="n"/>
      <c r="B275" s="21" t="n"/>
      <c r="C275" s="21" t="n"/>
      <c r="D275" s="21" t="n"/>
      <c r="E275" s="22" t="n"/>
      <c r="F275" s="23" t="n"/>
      <c r="G275" s="22" t="n"/>
      <c r="H275" s="19">
        <f>IF($A275="","",SUMIFS(Sales!$D:$D,Sales!$B:$B,$K275))</f>
        <v/>
      </c>
      <c r="I275" s="19">
        <f>IF($A275="","",$E275-$H275)</f>
        <v/>
      </c>
      <c r="J275" s="19">
        <f>IF($A275="","",IF($I275&lt;=$G275,"LOW","OK"))</f>
        <v/>
      </c>
      <c r="K275" s="20">
        <f>IF($A275="","",$A275&amp;IF($B275="",""," · "&amp;$B275)&amp;IF($C275="",""," · "&amp;$C275)&amp;IF($D275="",""," · "&amp;$D275))</f>
        <v/>
      </c>
    </row>
    <row r="276">
      <c r="A276" s="16" t="n"/>
      <c r="B276" s="16" t="n"/>
      <c r="C276" s="16" t="n"/>
      <c r="D276" s="16" t="n"/>
      <c r="E276" s="17" t="n"/>
      <c r="F276" s="18" t="n"/>
      <c r="G276" s="17" t="n"/>
      <c r="H276" s="19">
        <f>IF($A276="","",SUMIFS(Sales!$D:$D,Sales!$B:$B,$K276))</f>
        <v/>
      </c>
      <c r="I276" s="19">
        <f>IF($A276="","",$E276-$H276)</f>
        <v/>
      </c>
      <c r="J276" s="19">
        <f>IF($A276="","",IF($I276&lt;=$G276,"LOW","OK"))</f>
        <v/>
      </c>
      <c r="K276" s="20">
        <f>IF($A276="","",$A276&amp;IF($B276="",""," · "&amp;$B276)&amp;IF($C276="",""," · "&amp;$C276)&amp;IF($D276="",""," · "&amp;$D276))</f>
        <v/>
      </c>
    </row>
    <row r="277">
      <c r="A277" s="21" t="n"/>
      <c r="B277" s="21" t="n"/>
      <c r="C277" s="21" t="n"/>
      <c r="D277" s="21" t="n"/>
      <c r="E277" s="22" t="n"/>
      <c r="F277" s="23" t="n"/>
      <c r="G277" s="22" t="n"/>
      <c r="H277" s="19">
        <f>IF($A277="","",SUMIFS(Sales!$D:$D,Sales!$B:$B,$K277))</f>
        <v/>
      </c>
      <c r="I277" s="19">
        <f>IF($A277="","",$E277-$H277)</f>
        <v/>
      </c>
      <c r="J277" s="19">
        <f>IF($A277="","",IF($I277&lt;=$G277,"LOW","OK"))</f>
        <v/>
      </c>
      <c r="K277" s="20">
        <f>IF($A277="","",$A277&amp;IF($B277="",""," · "&amp;$B277)&amp;IF($C277="",""," · "&amp;$C277)&amp;IF($D277="",""," · "&amp;$D277))</f>
        <v/>
      </c>
    </row>
    <row r="278">
      <c r="A278" s="16" t="n"/>
      <c r="B278" s="16" t="n"/>
      <c r="C278" s="16" t="n"/>
      <c r="D278" s="16" t="n"/>
      <c r="E278" s="17" t="n"/>
      <c r="F278" s="18" t="n"/>
      <c r="G278" s="17" t="n"/>
      <c r="H278" s="19">
        <f>IF($A278="","",SUMIFS(Sales!$D:$D,Sales!$B:$B,$K278))</f>
        <v/>
      </c>
      <c r="I278" s="19">
        <f>IF($A278="","",$E278-$H278)</f>
        <v/>
      </c>
      <c r="J278" s="19">
        <f>IF($A278="","",IF($I278&lt;=$G278,"LOW","OK"))</f>
        <v/>
      </c>
      <c r="K278" s="20">
        <f>IF($A278="","",$A278&amp;IF($B278="",""," · "&amp;$B278)&amp;IF($C278="",""," · "&amp;$C278)&amp;IF($D278="",""," · "&amp;$D278))</f>
        <v/>
      </c>
    </row>
    <row r="279">
      <c r="A279" s="21" t="n"/>
      <c r="B279" s="21" t="n"/>
      <c r="C279" s="21" t="n"/>
      <c r="D279" s="21" t="n"/>
      <c r="E279" s="22" t="n"/>
      <c r="F279" s="23" t="n"/>
      <c r="G279" s="22" t="n"/>
      <c r="H279" s="19">
        <f>IF($A279="","",SUMIFS(Sales!$D:$D,Sales!$B:$B,$K279))</f>
        <v/>
      </c>
      <c r="I279" s="19">
        <f>IF($A279="","",$E279-$H279)</f>
        <v/>
      </c>
      <c r="J279" s="19">
        <f>IF($A279="","",IF($I279&lt;=$G279,"LOW","OK"))</f>
        <v/>
      </c>
      <c r="K279" s="20">
        <f>IF($A279="","",$A279&amp;IF($B279="",""," · "&amp;$B279)&amp;IF($C279="",""," · "&amp;$C279)&amp;IF($D279="",""," · "&amp;$D279))</f>
        <v/>
      </c>
    </row>
    <row r="280">
      <c r="A280" s="16" t="n"/>
      <c r="B280" s="16" t="n"/>
      <c r="C280" s="16" t="n"/>
      <c r="D280" s="16" t="n"/>
      <c r="E280" s="17" t="n"/>
      <c r="F280" s="18" t="n"/>
      <c r="G280" s="17" t="n"/>
      <c r="H280" s="19">
        <f>IF($A280="","",SUMIFS(Sales!$D:$D,Sales!$B:$B,$K280))</f>
        <v/>
      </c>
      <c r="I280" s="19">
        <f>IF($A280="","",$E280-$H280)</f>
        <v/>
      </c>
      <c r="J280" s="19">
        <f>IF($A280="","",IF($I280&lt;=$G280,"LOW","OK"))</f>
        <v/>
      </c>
      <c r="K280" s="20">
        <f>IF($A280="","",$A280&amp;IF($B280="",""," · "&amp;$B280)&amp;IF($C280="",""," · "&amp;$C280)&amp;IF($D280="",""," · "&amp;$D280))</f>
        <v/>
      </c>
    </row>
    <row r="281">
      <c r="A281" s="21" t="n"/>
      <c r="B281" s="21" t="n"/>
      <c r="C281" s="21" t="n"/>
      <c r="D281" s="21" t="n"/>
      <c r="E281" s="22" t="n"/>
      <c r="F281" s="23" t="n"/>
      <c r="G281" s="22" t="n"/>
      <c r="H281" s="19">
        <f>IF($A281="","",SUMIFS(Sales!$D:$D,Sales!$B:$B,$K281))</f>
        <v/>
      </c>
      <c r="I281" s="19">
        <f>IF($A281="","",$E281-$H281)</f>
        <v/>
      </c>
      <c r="J281" s="19">
        <f>IF($A281="","",IF($I281&lt;=$G281,"LOW","OK"))</f>
        <v/>
      </c>
      <c r="K281" s="20">
        <f>IF($A281="","",$A281&amp;IF($B281="",""," · "&amp;$B281)&amp;IF($C281="",""," · "&amp;$C281)&amp;IF($D281="",""," · "&amp;$D281))</f>
        <v/>
      </c>
    </row>
    <row r="282">
      <c r="A282" s="16" t="n"/>
      <c r="B282" s="16" t="n"/>
      <c r="C282" s="16" t="n"/>
      <c r="D282" s="16" t="n"/>
      <c r="E282" s="17" t="n"/>
      <c r="F282" s="18" t="n"/>
      <c r="G282" s="17" t="n"/>
      <c r="H282" s="19">
        <f>IF($A282="","",SUMIFS(Sales!$D:$D,Sales!$B:$B,$K282))</f>
        <v/>
      </c>
      <c r="I282" s="19">
        <f>IF($A282="","",$E282-$H282)</f>
        <v/>
      </c>
      <c r="J282" s="19">
        <f>IF($A282="","",IF($I282&lt;=$G282,"LOW","OK"))</f>
        <v/>
      </c>
      <c r="K282" s="20">
        <f>IF($A282="","",$A282&amp;IF($B282="",""," · "&amp;$B282)&amp;IF($C282="",""," · "&amp;$C282)&amp;IF($D282="",""," · "&amp;$D282))</f>
        <v/>
      </c>
    </row>
    <row r="283">
      <c r="A283" s="21" t="n"/>
      <c r="B283" s="21" t="n"/>
      <c r="C283" s="21" t="n"/>
      <c r="D283" s="21" t="n"/>
      <c r="E283" s="22" t="n"/>
      <c r="F283" s="23" t="n"/>
      <c r="G283" s="22" t="n"/>
      <c r="H283" s="19">
        <f>IF($A283="","",SUMIFS(Sales!$D:$D,Sales!$B:$B,$K283))</f>
        <v/>
      </c>
      <c r="I283" s="19">
        <f>IF($A283="","",$E283-$H283)</f>
        <v/>
      </c>
      <c r="J283" s="19">
        <f>IF($A283="","",IF($I283&lt;=$G283,"LOW","OK"))</f>
        <v/>
      </c>
      <c r="K283" s="20">
        <f>IF($A283="","",$A283&amp;IF($B283="",""," · "&amp;$B283)&amp;IF($C283="",""," · "&amp;$C283)&amp;IF($D283="",""," · "&amp;$D283))</f>
        <v/>
      </c>
    </row>
    <row r="284">
      <c r="A284" s="16" t="n"/>
      <c r="B284" s="16" t="n"/>
      <c r="C284" s="16" t="n"/>
      <c r="D284" s="16" t="n"/>
      <c r="E284" s="17" t="n"/>
      <c r="F284" s="18" t="n"/>
      <c r="G284" s="17" t="n"/>
      <c r="H284" s="19">
        <f>IF($A284="","",SUMIFS(Sales!$D:$D,Sales!$B:$B,$K284))</f>
        <v/>
      </c>
      <c r="I284" s="19">
        <f>IF($A284="","",$E284-$H284)</f>
        <v/>
      </c>
      <c r="J284" s="19">
        <f>IF($A284="","",IF($I284&lt;=$G284,"LOW","OK"))</f>
        <v/>
      </c>
      <c r="K284" s="20">
        <f>IF($A284="","",$A284&amp;IF($B284="",""," · "&amp;$B284)&amp;IF($C284="",""," · "&amp;$C284)&amp;IF($D284="",""," · "&amp;$D284))</f>
        <v/>
      </c>
    </row>
    <row r="285">
      <c r="A285" s="21" t="n"/>
      <c r="B285" s="21" t="n"/>
      <c r="C285" s="21" t="n"/>
      <c r="D285" s="21" t="n"/>
      <c r="E285" s="22" t="n"/>
      <c r="F285" s="23" t="n"/>
      <c r="G285" s="22" t="n"/>
      <c r="H285" s="19">
        <f>IF($A285="","",SUMIFS(Sales!$D:$D,Sales!$B:$B,$K285))</f>
        <v/>
      </c>
      <c r="I285" s="19">
        <f>IF($A285="","",$E285-$H285)</f>
        <v/>
      </c>
      <c r="J285" s="19">
        <f>IF($A285="","",IF($I285&lt;=$G285,"LOW","OK"))</f>
        <v/>
      </c>
      <c r="K285" s="20">
        <f>IF($A285="","",$A285&amp;IF($B285="",""," · "&amp;$B285)&amp;IF($C285="",""," · "&amp;$C285)&amp;IF($D285="",""," · "&amp;$D285))</f>
        <v/>
      </c>
    </row>
    <row r="286">
      <c r="A286" s="16" t="n"/>
      <c r="B286" s="16" t="n"/>
      <c r="C286" s="16" t="n"/>
      <c r="D286" s="16" t="n"/>
      <c r="E286" s="17" t="n"/>
      <c r="F286" s="18" t="n"/>
      <c r="G286" s="17" t="n"/>
      <c r="H286" s="19">
        <f>IF($A286="","",SUMIFS(Sales!$D:$D,Sales!$B:$B,$K286))</f>
        <v/>
      </c>
      <c r="I286" s="19">
        <f>IF($A286="","",$E286-$H286)</f>
        <v/>
      </c>
      <c r="J286" s="19">
        <f>IF($A286="","",IF($I286&lt;=$G286,"LOW","OK"))</f>
        <v/>
      </c>
      <c r="K286" s="20">
        <f>IF($A286="","",$A286&amp;IF($B286="",""," · "&amp;$B286)&amp;IF($C286="",""," · "&amp;$C286)&amp;IF($D286="",""," · "&amp;$D286))</f>
        <v/>
      </c>
    </row>
    <row r="287">
      <c r="A287" s="21" t="n"/>
      <c r="B287" s="21" t="n"/>
      <c r="C287" s="21" t="n"/>
      <c r="D287" s="21" t="n"/>
      <c r="E287" s="22" t="n"/>
      <c r="F287" s="23" t="n"/>
      <c r="G287" s="22" t="n"/>
      <c r="H287" s="19">
        <f>IF($A287="","",SUMIFS(Sales!$D:$D,Sales!$B:$B,$K287))</f>
        <v/>
      </c>
      <c r="I287" s="19">
        <f>IF($A287="","",$E287-$H287)</f>
        <v/>
      </c>
      <c r="J287" s="19">
        <f>IF($A287="","",IF($I287&lt;=$G287,"LOW","OK"))</f>
        <v/>
      </c>
      <c r="K287" s="20">
        <f>IF($A287="","",$A287&amp;IF($B287="",""," · "&amp;$B287)&amp;IF($C287="",""," · "&amp;$C287)&amp;IF($D287="",""," · "&amp;$D287))</f>
        <v/>
      </c>
    </row>
    <row r="288">
      <c r="A288" s="16" t="n"/>
      <c r="B288" s="16" t="n"/>
      <c r="C288" s="16" t="n"/>
      <c r="D288" s="16" t="n"/>
      <c r="E288" s="17" t="n"/>
      <c r="F288" s="18" t="n"/>
      <c r="G288" s="17" t="n"/>
      <c r="H288" s="19">
        <f>IF($A288="","",SUMIFS(Sales!$D:$D,Sales!$B:$B,$K288))</f>
        <v/>
      </c>
      <c r="I288" s="19">
        <f>IF($A288="","",$E288-$H288)</f>
        <v/>
      </c>
      <c r="J288" s="19">
        <f>IF($A288="","",IF($I288&lt;=$G288,"LOW","OK"))</f>
        <v/>
      </c>
      <c r="K288" s="20">
        <f>IF($A288="","",$A288&amp;IF($B288="",""," · "&amp;$B288)&amp;IF($C288="",""," · "&amp;$C288)&amp;IF($D288="",""," · "&amp;$D288))</f>
        <v/>
      </c>
    </row>
    <row r="289">
      <c r="A289" s="21" t="n"/>
      <c r="B289" s="21" t="n"/>
      <c r="C289" s="21" t="n"/>
      <c r="D289" s="21" t="n"/>
      <c r="E289" s="22" t="n"/>
      <c r="F289" s="23" t="n"/>
      <c r="G289" s="22" t="n"/>
      <c r="H289" s="19">
        <f>IF($A289="","",SUMIFS(Sales!$D:$D,Sales!$B:$B,$K289))</f>
        <v/>
      </c>
      <c r="I289" s="19">
        <f>IF($A289="","",$E289-$H289)</f>
        <v/>
      </c>
      <c r="J289" s="19">
        <f>IF($A289="","",IF($I289&lt;=$G289,"LOW","OK"))</f>
        <v/>
      </c>
      <c r="K289" s="20">
        <f>IF($A289="","",$A289&amp;IF($B289="",""," · "&amp;$B289)&amp;IF($C289="",""," · "&amp;$C289)&amp;IF($D289="",""," · "&amp;$D289))</f>
        <v/>
      </c>
    </row>
    <row r="290">
      <c r="A290" s="16" t="n"/>
      <c r="B290" s="16" t="n"/>
      <c r="C290" s="16" t="n"/>
      <c r="D290" s="16" t="n"/>
      <c r="E290" s="17" t="n"/>
      <c r="F290" s="18" t="n"/>
      <c r="G290" s="17" t="n"/>
      <c r="H290" s="19">
        <f>IF($A290="","",SUMIFS(Sales!$D:$D,Sales!$B:$B,$K290))</f>
        <v/>
      </c>
      <c r="I290" s="19">
        <f>IF($A290="","",$E290-$H290)</f>
        <v/>
      </c>
      <c r="J290" s="19">
        <f>IF($A290="","",IF($I290&lt;=$G290,"LOW","OK"))</f>
        <v/>
      </c>
      <c r="K290" s="20">
        <f>IF($A290="","",$A290&amp;IF($B290="",""," · "&amp;$B290)&amp;IF($C290="",""," · "&amp;$C290)&amp;IF($D290="",""," · "&amp;$D290))</f>
        <v/>
      </c>
    </row>
    <row r="291">
      <c r="A291" s="21" t="n"/>
      <c r="B291" s="21" t="n"/>
      <c r="C291" s="21" t="n"/>
      <c r="D291" s="21" t="n"/>
      <c r="E291" s="22" t="n"/>
      <c r="F291" s="23" t="n"/>
      <c r="G291" s="22" t="n"/>
      <c r="H291" s="19">
        <f>IF($A291="","",SUMIFS(Sales!$D:$D,Sales!$B:$B,$K291))</f>
        <v/>
      </c>
      <c r="I291" s="19">
        <f>IF($A291="","",$E291-$H291)</f>
        <v/>
      </c>
      <c r="J291" s="19">
        <f>IF($A291="","",IF($I291&lt;=$G291,"LOW","OK"))</f>
        <v/>
      </c>
      <c r="K291" s="20">
        <f>IF($A291="","",$A291&amp;IF($B291="",""," · "&amp;$B291)&amp;IF($C291="",""," · "&amp;$C291)&amp;IF($D291="",""," · "&amp;$D291))</f>
        <v/>
      </c>
    </row>
    <row r="292">
      <c r="A292" s="16" t="n"/>
      <c r="B292" s="16" t="n"/>
      <c r="C292" s="16" t="n"/>
      <c r="D292" s="16" t="n"/>
      <c r="E292" s="17" t="n"/>
      <c r="F292" s="18" t="n"/>
      <c r="G292" s="17" t="n"/>
      <c r="H292" s="19">
        <f>IF($A292="","",SUMIFS(Sales!$D:$D,Sales!$B:$B,$K292))</f>
        <v/>
      </c>
      <c r="I292" s="19">
        <f>IF($A292="","",$E292-$H292)</f>
        <v/>
      </c>
      <c r="J292" s="19">
        <f>IF($A292="","",IF($I292&lt;=$G292,"LOW","OK"))</f>
        <v/>
      </c>
      <c r="K292" s="20">
        <f>IF($A292="","",$A292&amp;IF($B292="",""," · "&amp;$B292)&amp;IF($C292="",""," · "&amp;$C292)&amp;IF($D292="",""," · "&amp;$D292))</f>
        <v/>
      </c>
    </row>
    <row r="293">
      <c r="A293" s="21" t="n"/>
      <c r="B293" s="21" t="n"/>
      <c r="C293" s="21" t="n"/>
      <c r="D293" s="21" t="n"/>
      <c r="E293" s="22" t="n"/>
      <c r="F293" s="23" t="n"/>
      <c r="G293" s="22" t="n"/>
      <c r="H293" s="19">
        <f>IF($A293="","",SUMIFS(Sales!$D:$D,Sales!$B:$B,$K293))</f>
        <v/>
      </c>
      <c r="I293" s="19">
        <f>IF($A293="","",$E293-$H293)</f>
        <v/>
      </c>
      <c r="J293" s="19">
        <f>IF($A293="","",IF($I293&lt;=$G293,"LOW","OK"))</f>
        <v/>
      </c>
      <c r="K293" s="20">
        <f>IF($A293="","",$A293&amp;IF($B293="",""," · "&amp;$B293)&amp;IF($C293="",""," · "&amp;$C293)&amp;IF($D293="",""," · "&amp;$D293))</f>
        <v/>
      </c>
    </row>
    <row r="294">
      <c r="A294" s="16" t="n"/>
      <c r="B294" s="16" t="n"/>
      <c r="C294" s="16" t="n"/>
      <c r="D294" s="16" t="n"/>
      <c r="E294" s="17" t="n"/>
      <c r="F294" s="18" t="n"/>
      <c r="G294" s="17" t="n"/>
      <c r="H294" s="19">
        <f>IF($A294="","",SUMIFS(Sales!$D:$D,Sales!$B:$B,$K294))</f>
        <v/>
      </c>
      <c r="I294" s="19">
        <f>IF($A294="","",$E294-$H294)</f>
        <v/>
      </c>
      <c r="J294" s="19">
        <f>IF($A294="","",IF($I294&lt;=$G294,"LOW","OK"))</f>
        <v/>
      </c>
      <c r="K294" s="20">
        <f>IF($A294="","",$A294&amp;IF($B294="",""," · "&amp;$B294)&amp;IF($C294="",""," · "&amp;$C294)&amp;IF($D294="",""," · "&amp;$D294))</f>
        <v/>
      </c>
    </row>
    <row r="295">
      <c r="A295" s="21" t="n"/>
      <c r="B295" s="21" t="n"/>
      <c r="C295" s="21" t="n"/>
      <c r="D295" s="21" t="n"/>
      <c r="E295" s="22" t="n"/>
      <c r="F295" s="23" t="n"/>
      <c r="G295" s="22" t="n"/>
      <c r="H295" s="19">
        <f>IF($A295="","",SUMIFS(Sales!$D:$D,Sales!$B:$B,$K295))</f>
        <v/>
      </c>
      <c r="I295" s="19">
        <f>IF($A295="","",$E295-$H295)</f>
        <v/>
      </c>
      <c r="J295" s="19">
        <f>IF($A295="","",IF($I295&lt;=$G295,"LOW","OK"))</f>
        <v/>
      </c>
      <c r="K295" s="20">
        <f>IF($A295="","",$A295&amp;IF($B295="",""," · "&amp;$B295)&amp;IF($C295="",""," · "&amp;$C295)&amp;IF($D295="",""," · "&amp;$D295))</f>
        <v/>
      </c>
    </row>
    <row r="296">
      <c r="A296" s="16" t="n"/>
      <c r="B296" s="16" t="n"/>
      <c r="C296" s="16" t="n"/>
      <c r="D296" s="16" t="n"/>
      <c r="E296" s="17" t="n"/>
      <c r="F296" s="18" t="n"/>
      <c r="G296" s="17" t="n"/>
      <c r="H296" s="19">
        <f>IF($A296="","",SUMIFS(Sales!$D:$D,Sales!$B:$B,$K296))</f>
        <v/>
      </c>
      <c r="I296" s="19">
        <f>IF($A296="","",$E296-$H296)</f>
        <v/>
      </c>
      <c r="J296" s="19">
        <f>IF($A296="","",IF($I296&lt;=$G296,"LOW","OK"))</f>
        <v/>
      </c>
      <c r="K296" s="20">
        <f>IF($A296="","",$A296&amp;IF($B296="",""," · "&amp;$B296)&amp;IF($C296="",""," · "&amp;$C296)&amp;IF($D296="",""," · "&amp;$D296))</f>
        <v/>
      </c>
    </row>
    <row r="297">
      <c r="A297" s="21" t="n"/>
      <c r="B297" s="21" t="n"/>
      <c r="C297" s="21" t="n"/>
      <c r="D297" s="21" t="n"/>
      <c r="E297" s="22" t="n"/>
      <c r="F297" s="23" t="n"/>
      <c r="G297" s="22" t="n"/>
      <c r="H297" s="19">
        <f>IF($A297="","",SUMIFS(Sales!$D:$D,Sales!$B:$B,$K297))</f>
        <v/>
      </c>
      <c r="I297" s="19">
        <f>IF($A297="","",$E297-$H297)</f>
        <v/>
      </c>
      <c r="J297" s="19">
        <f>IF($A297="","",IF($I297&lt;=$G297,"LOW","OK"))</f>
        <v/>
      </c>
      <c r="K297" s="20">
        <f>IF($A297="","",$A297&amp;IF($B297="",""," · "&amp;$B297)&amp;IF($C297="",""," · "&amp;$C297)&amp;IF($D297="",""," · "&amp;$D297))</f>
        <v/>
      </c>
    </row>
    <row r="298">
      <c r="A298" s="16" t="n"/>
      <c r="B298" s="16" t="n"/>
      <c r="C298" s="16" t="n"/>
      <c r="D298" s="16" t="n"/>
      <c r="E298" s="17" t="n"/>
      <c r="F298" s="18" t="n"/>
      <c r="G298" s="17" t="n"/>
      <c r="H298" s="19">
        <f>IF($A298="","",SUMIFS(Sales!$D:$D,Sales!$B:$B,$K298))</f>
        <v/>
      </c>
      <c r="I298" s="19">
        <f>IF($A298="","",$E298-$H298)</f>
        <v/>
      </c>
      <c r="J298" s="19">
        <f>IF($A298="","",IF($I298&lt;=$G298,"LOW","OK"))</f>
        <v/>
      </c>
      <c r="K298" s="20">
        <f>IF($A298="","",$A298&amp;IF($B298="",""," · "&amp;$B298)&amp;IF($C298="",""," · "&amp;$C298)&amp;IF($D298="",""," · "&amp;$D298))</f>
        <v/>
      </c>
    </row>
    <row r="299">
      <c r="A299" s="21" t="n"/>
      <c r="B299" s="21" t="n"/>
      <c r="C299" s="21" t="n"/>
      <c r="D299" s="21" t="n"/>
      <c r="E299" s="22" t="n"/>
      <c r="F299" s="23" t="n"/>
      <c r="G299" s="22" t="n"/>
      <c r="H299" s="19">
        <f>IF($A299="","",SUMIFS(Sales!$D:$D,Sales!$B:$B,$K299))</f>
        <v/>
      </c>
      <c r="I299" s="19">
        <f>IF($A299="","",$E299-$H299)</f>
        <v/>
      </c>
      <c r="J299" s="19">
        <f>IF($A299="","",IF($I299&lt;=$G299,"LOW","OK"))</f>
        <v/>
      </c>
      <c r="K299" s="20">
        <f>IF($A299="","",$A299&amp;IF($B299="",""," · "&amp;$B299)&amp;IF($C299="",""," · "&amp;$C299)&amp;IF($D299="",""," · "&amp;$D299))</f>
        <v/>
      </c>
    </row>
    <row r="300">
      <c r="A300" s="16" t="n"/>
      <c r="B300" s="16" t="n"/>
      <c r="C300" s="16" t="n"/>
      <c r="D300" s="16" t="n"/>
      <c r="E300" s="17" t="n"/>
      <c r="F300" s="18" t="n"/>
      <c r="G300" s="17" t="n"/>
      <c r="H300" s="19">
        <f>IF($A300="","",SUMIFS(Sales!$D:$D,Sales!$B:$B,$K300))</f>
        <v/>
      </c>
      <c r="I300" s="19">
        <f>IF($A300="","",$E300-$H300)</f>
        <v/>
      </c>
      <c r="J300" s="19">
        <f>IF($A300="","",IF($I300&lt;=$G300,"LOW","OK"))</f>
        <v/>
      </c>
      <c r="K300" s="20">
        <f>IF($A300="","",$A300&amp;IF($B300="",""," · "&amp;$B300)&amp;IF($C300="",""," · "&amp;$C300)&amp;IF($D300="",""," · "&amp;$D300))</f>
        <v/>
      </c>
    </row>
    <row r="301">
      <c r="A301" s="21" t="n"/>
      <c r="B301" s="21" t="n"/>
      <c r="C301" s="21" t="n"/>
      <c r="D301" s="21" t="n"/>
      <c r="E301" s="22" t="n"/>
      <c r="F301" s="23" t="n"/>
      <c r="G301" s="22" t="n"/>
      <c r="H301" s="19">
        <f>IF($A301="","",SUMIFS(Sales!$D:$D,Sales!$B:$B,$K301))</f>
        <v/>
      </c>
      <c r="I301" s="19">
        <f>IF($A301="","",$E301-$H301)</f>
        <v/>
      </c>
      <c r="J301" s="19">
        <f>IF($A301="","",IF($I301&lt;=$G301,"LOW","OK"))</f>
        <v/>
      </c>
      <c r="K301" s="20">
        <f>IF($A301="","",$A301&amp;IF($B301="",""," · "&amp;$B301)&amp;IF($C301="",""," · "&amp;$C301)&amp;IF($D301="",""," · "&amp;$D301))</f>
        <v/>
      </c>
    </row>
  </sheetData>
  <conditionalFormatting sqref="I2:I301">
    <cfRule type="cellIs" priority="1" operator="lessThanOrEqual" dxfId="0">
      <formula>$G2</formula>
    </cfRule>
  </conditionalFormatting>
  <conditionalFormatting sqref="J2:J301">
    <cfRule type="cellIs" priority="2" operator="equal" dxfId="0">
      <formula>"LOW"</formula>
    </cfRule>
    <cfRule type="cellIs" priority="3" operator="equal" dxfId="1">
      <formula>"OK"</formula>
    </cfRule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601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8" customWidth="1" min="1" max="1"/>
    <col width="30" customWidth="1" min="2" max="2"/>
    <col width="16" customWidth="1" min="3" max="3"/>
    <col width="8" customWidth="1" min="4" max="4"/>
    <col width="16" customWidth="1" min="5" max="5"/>
    <col width="14" customWidth="1" min="6" max="6"/>
    <col width="14" customWidth="1" min="7" max="7"/>
    <col width="14" customWidth="1" min="8" max="8"/>
  </cols>
  <sheetData>
    <row r="1" ht="26" customHeight="1">
      <c r="A1" s="24" t="inlineStr">
        <is>
          <t>Date (YYYY-MM-DD)</t>
        </is>
      </c>
      <c r="B1" s="24" t="inlineStr">
        <is>
          <t>Item</t>
        </is>
      </c>
      <c r="C1" s="24" t="inlineStr">
        <is>
          <t>Sale price (each)</t>
        </is>
      </c>
      <c r="D1" s="24" t="inlineStr">
        <is>
          <t>Qty</t>
        </is>
      </c>
      <c r="E1" s="24" t="inlineStr">
        <is>
          <t>Shipping charged</t>
        </is>
      </c>
      <c r="F1" s="25" t="inlineStr">
        <is>
          <t>Etsy fees</t>
        </is>
      </c>
      <c r="G1" s="25" t="inlineStr">
        <is>
          <t>Cost of goods</t>
        </is>
      </c>
      <c r="H1" s="25" t="inlineStr">
        <is>
          <t>Profit</t>
        </is>
      </c>
    </row>
    <row r="2">
      <c r="A2" s="16" t="inlineStr">
        <is>
          <t>2026-06-01</t>
        </is>
      </c>
      <c r="B2" s="16" t="inlineStr">
        <is>
          <t>Knitted Hat · Forest Green · M</t>
        </is>
      </c>
      <c r="C2" s="18" t="n">
        <v>24</v>
      </c>
      <c r="D2" s="17" t="n">
        <v>1</v>
      </c>
      <c r="E2" s="18" t="n">
        <v>4.5</v>
      </c>
      <c r="F2" s="26">
        <f>IF($B2="","",($C2*$D2+$E2)*Settings!$C$5+($C2*$D2+$E2)*Settings!$C$6+Settings!$C$7+Settings!$C$8*$D2)</f>
        <v/>
      </c>
      <c r="G2" s="26">
        <f>IF($B2="","",IFERROR(SUMIFS(Inventory!$F:$F,Inventory!$K:$K,$B2),0)*$D2)</f>
        <v/>
      </c>
      <c r="H2" s="26">
        <f>IF($B2="","",($C2*$D2+$E2)-$F2-$G2)</f>
        <v/>
      </c>
    </row>
    <row r="3">
      <c r="A3" s="21" t="inlineStr">
        <is>
          <t>2026-06-02</t>
        </is>
      </c>
      <c r="B3" s="21" t="inlineStr">
        <is>
          <t>Soy Candle · Vanilla</t>
        </is>
      </c>
      <c r="C3" s="23" t="n">
        <v>14</v>
      </c>
      <c r="D3" s="22" t="n">
        <v>2</v>
      </c>
      <c r="E3" s="23" t="n">
        <v>3.9</v>
      </c>
      <c r="F3" s="26">
        <f>IF($B3="","",($C3*$D3+$E3)*Settings!$C$5+($C3*$D3+$E3)*Settings!$C$6+Settings!$C$7+Settings!$C$8*$D3)</f>
        <v/>
      </c>
      <c r="G3" s="26">
        <f>IF($B3="","",IFERROR(SUMIFS(Inventory!$F:$F,Inventory!$K:$K,$B3),0)*$D3)</f>
        <v/>
      </c>
      <c r="H3" s="26">
        <f>IF($B3="","",($C3*$D3+$E3)-$F3-$G3)</f>
        <v/>
      </c>
    </row>
    <row r="4">
      <c r="A4" s="16" t="n"/>
      <c r="B4" s="16" t="n"/>
      <c r="C4" s="18" t="n"/>
      <c r="D4" s="17" t="n"/>
      <c r="E4" s="18" t="n"/>
      <c r="F4" s="26">
        <f>IF($B4="","",($C4*$D4+$E4)*Settings!$C$5+($C4*$D4+$E4)*Settings!$C$6+Settings!$C$7+Settings!$C$8*$D4)</f>
        <v/>
      </c>
      <c r="G4" s="26">
        <f>IF($B4="","",IFERROR(SUMIFS(Inventory!$F:$F,Inventory!$K:$K,$B4),0)*$D4)</f>
        <v/>
      </c>
      <c r="H4" s="26">
        <f>IF($B4="","",($C4*$D4+$E4)-$F4-$G4)</f>
        <v/>
      </c>
    </row>
    <row r="5">
      <c r="A5" s="21" t="n"/>
      <c r="B5" s="21" t="n"/>
      <c r="C5" s="23" t="n"/>
      <c r="D5" s="22" t="n"/>
      <c r="E5" s="23" t="n"/>
      <c r="F5" s="26">
        <f>IF($B5="","",($C5*$D5+$E5)*Settings!$C$5+($C5*$D5+$E5)*Settings!$C$6+Settings!$C$7+Settings!$C$8*$D5)</f>
        <v/>
      </c>
      <c r="G5" s="26">
        <f>IF($B5="","",IFERROR(SUMIFS(Inventory!$F:$F,Inventory!$K:$K,$B5),0)*$D5)</f>
        <v/>
      </c>
      <c r="H5" s="26">
        <f>IF($B5="","",($C5*$D5+$E5)-$F5-$G5)</f>
        <v/>
      </c>
    </row>
    <row r="6">
      <c r="A6" s="16" t="n"/>
      <c r="B6" s="16" t="n"/>
      <c r="C6" s="18" t="n"/>
      <c r="D6" s="17" t="n"/>
      <c r="E6" s="18" t="n"/>
      <c r="F6" s="26">
        <f>IF($B6="","",($C6*$D6+$E6)*Settings!$C$5+($C6*$D6+$E6)*Settings!$C$6+Settings!$C$7+Settings!$C$8*$D6)</f>
        <v/>
      </c>
      <c r="G6" s="26">
        <f>IF($B6="","",IFERROR(SUMIFS(Inventory!$F:$F,Inventory!$K:$K,$B6),0)*$D6)</f>
        <v/>
      </c>
      <c r="H6" s="26">
        <f>IF($B6="","",($C6*$D6+$E6)-$F6-$G6)</f>
        <v/>
      </c>
    </row>
    <row r="7">
      <c r="A7" s="21" t="n"/>
      <c r="B7" s="21" t="n"/>
      <c r="C7" s="23" t="n"/>
      <c r="D7" s="22" t="n"/>
      <c r="E7" s="23" t="n"/>
      <c r="F7" s="26">
        <f>IF($B7="","",($C7*$D7+$E7)*Settings!$C$5+($C7*$D7+$E7)*Settings!$C$6+Settings!$C$7+Settings!$C$8*$D7)</f>
        <v/>
      </c>
      <c r="G7" s="26">
        <f>IF($B7="","",IFERROR(SUMIFS(Inventory!$F:$F,Inventory!$K:$K,$B7),0)*$D7)</f>
        <v/>
      </c>
      <c r="H7" s="26">
        <f>IF($B7="","",($C7*$D7+$E7)-$F7-$G7)</f>
        <v/>
      </c>
    </row>
    <row r="8">
      <c r="A8" s="16" t="n"/>
      <c r="B8" s="16" t="n"/>
      <c r="C8" s="18" t="n"/>
      <c r="D8" s="17" t="n"/>
      <c r="E8" s="18" t="n"/>
      <c r="F8" s="26">
        <f>IF($B8="","",($C8*$D8+$E8)*Settings!$C$5+($C8*$D8+$E8)*Settings!$C$6+Settings!$C$7+Settings!$C$8*$D8)</f>
        <v/>
      </c>
      <c r="G8" s="26">
        <f>IF($B8="","",IFERROR(SUMIFS(Inventory!$F:$F,Inventory!$K:$K,$B8),0)*$D8)</f>
        <v/>
      </c>
      <c r="H8" s="26">
        <f>IF($B8="","",($C8*$D8+$E8)-$F8-$G8)</f>
        <v/>
      </c>
    </row>
    <row r="9">
      <c r="A9" s="21" t="n"/>
      <c r="B9" s="21" t="n"/>
      <c r="C9" s="23" t="n"/>
      <c r="D9" s="22" t="n"/>
      <c r="E9" s="23" t="n"/>
      <c r="F9" s="26">
        <f>IF($B9="","",($C9*$D9+$E9)*Settings!$C$5+($C9*$D9+$E9)*Settings!$C$6+Settings!$C$7+Settings!$C$8*$D9)</f>
        <v/>
      </c>
      <c r="G9" s="26">
        <f>IF($B9="","",IFERROR(SUMIFS(Inventory!$F:$F,Inventory!$K:$K,$B9),0)*$D9)</f>
        <v/>
      </c>
      <c r="H9" s="26">
        <f>IF($B9="","",($C9*$D9+$E9)-$F9-$G9)</f>
        <v/>
      </c>
    </row>
    <row r="10">
      <c r="A10" s="16" t="n"/>
      <c r="B10" s="16" t="n"/>
      <c r="C10" s="18" t="n"/>
      <c r="D10" s="17" t="n"/>
      <c r="E10" s="18" t="n"/>
      <c r="F10" s="26">
        <f>IF($B10="","",($C10*$D10+$E10)*Settings!$C$5+($C10*$D10+$E10)*Settings!$C$6+Settings!$C$7+Settings!$C$8*$D10)</f>
        <v/>
      </c>
      <c r="G10" s="26">
        <f>IF($B10="","",IFERROR(SUMIFS(Inventory!$F:$F,Inventory!$K:$K,$B10),0)*$D10)</f>
        <v/>
      </c>
      <c r="H10" s="26">
        <f>IF($B10="","",($C10*$D10+$E10)-$F10-$G10)</f>
        <v/>
      </c>
    </row>
    <row r="11">
      <c r="A11" s="21" t="n"/>
      <c r="B11" s="21" t="n"/>
      <c r="C11" s="23" t="n"/>
      <c r="D11" s="22" t="n"/>
      <c r="E11" s="23" t="n"/>
      <c r="F11" s="26">
        <f>IF($B11="","",($C11*$D11+$E11)*Settings!$C$5+($C11*$D11+$E11)*Settings!$C$6+Settings!$C$7+Settings!$C$8*$D11)</f>
        <v/>
      </c>
      <c r="G11" s="26">
        <f>IF($B11="","",IFERROR(SUMIFS(Inventory!$F:$F,Inventory!$K:$K,$B11),0)*$D11)</f>
        <v/>
      </c>
      <c r="H11" s="26">
        <f>IF($B11="","",($C11*$D11+$E11)-$F11-$G11)</f>
        <v/>
      </c>
    </row>
    <row r="12">
      <c r="A12" s="16" t="n"/>
      <c r="B12" s="16" t="n"/>
      <c r="C12" s="18" t="n"/>
      <c r="D12" s="17" t="n"/>
      <c r="E12" s="18" t="n"/>
      <c r="F12" s="26">
        <f>IF($B12="","",($C12*$D12+$E12)*Settings!$C$5+($C12*$D12+$E12)*Settings!$C$6+Settings!$C$7+Settings!$C$8*$D12)</f>
        <v/>
      </c>
      <c r="G12" s="26">
        <f>IF($B12="","",IFERROR(SUMIFS(Inventory!$F:$F,Inventory!$K:$K,$B12),0)*$D12)</f>
        <v/>
      </c>
      <c r="H12" s="26">
        <f>IF($B12="","",($C12*$D12+$E12)-$F12-$G12)</f>
        <v/>
      </c>
    </row>
    <row r="13">
      <c r="A13" s="21" t="n"/>
      <c r="B13" s="21" t="n"/>
      <c r="C13" s="23" t="n"/>
      <c r="D13" s="22" t="n"/>
      <c r="E13" s="23" t="n"/>
      <c r="F13" s="26">
        <f>IF($B13="","",($C13*$D13+$E13)*Settings!$C$5+($C13*$D13+$E13)*Settings!$C$6+Settings!$C$7+Settings!$C$8*$D13)</f>
        <v/>
      </c>
      <c r="G13" s="26">
        <f>IF($B13="","",IFERROR(SUMIFS(Inventory!$F:$F,Inventory!$K:$K,$B13),0)*$D13)</f>
        <v/>
      </c>
      <c r="H13" s="26">
        <f>IF($B13="","",($C13*$D13+$E13)-$F13-$G13)</f>
        <v/>
      </c>
    </row>
    <row r="14">
      <c r="A14" s="16" t="n"/>
      <c r="B14" s="16" t="n"/>
      <c r="C14" s="18" t="n"/>
      <c r="D14" s="17" t="n"/>
      <c r="E14" s="18" t="n"/>
      <c r="F14" s="26">
        <f>IF($B14="","",($C14*$D14+$E14)*Settings!$C$5+($C14*$D14+$E14)*Settings!$C$6+Settings!$C$7+Settings!$C$8*$D14)</f>
        <v/>
      </c>
      <c r="G14" s="26">
        <f>IF($B14="","",IFERROR(SUMIFS(Inventory!$F:$F,Inventory!$K:$K,$B14),0)*$D14)</f>
        <v/>
      </c>
      <c r="H14" s="26">
        <f>IF($B14="","",($C14*$D14+$E14)-$F14-$G14)</f>
        <v/>
      </c>
    </row>
    <row r="15">
      <c r="A15" s="21" t="n"/>
      <c r="B15" s="21" t="n"/>
      <c r="C15" s="23" t="n"/>
      <c r="D15" s="22" t="n"/>
      <c r="E15" s="23" t="n"/>
      <c r="F15" s="26">
        <f>IF($B15="","",($C15*$D15+$E15)*Settings!$C$5+($C15*$D15+$E15)*Settings!$C$6+Settings!$C$7+Settings!$C$8*$D15)</f>
        <v/>
      </c>
      <c r="G15" s="26">
        <f>IF($B15="","",IFERROR(SUMIFS(Inventory!$F:$F,Inventory!$K:$K,$B15),0)*$D15)</f>
        <v/>
      </c>
      <c r="H15" s="26">
        <f>IF($B15="","",($C15*$D15+$E15)-$F15-$G15)</f>
        <v/>
      </c>
    </row>
    <row r="16">
      <c r="A16" s="16" t="n"/>
      <c r="B16" s="16" t="n"/>
      <c r="C16" s="18" t="n"/>
      <c r="D16" s="17" t="n"/>
      <c r="E16" s="18" t="n"/>
      <c r="F16" s="26">
        <f>IF($B16="","",($C16*$D16+$E16)*Settings!$C$5+($C16*$D16+$E16)*Settings!$C$6+Settings!$C$7+Settings!$C$8*$D16)</f>
        <v/>
      </c>
      <c r="G16" s="26">
        <f>IF($B16="","",IFERROR(SUMIFS(Inventory!$F:$F,Inventory!$K:$K,$B16),0)*$D16)</f>
        <v/>
      </c>
      <c r="H16" s="26">
        <f>IF($B16="","",($C16*$D16+$E16)-$F16-$G16)</f>
        <v/>
      </c>
    </row>
    <row r="17">
      <c r="A17" s="21" t="n"/>
      <c r="B17" s="21" t="n"/>
      <c r="C17" s="23" t="n"/>
      <c r="D17" s="22" t="n"/>
      <c r="E17" s="23" t="n"/>
      <c r="F17" s="26">
        <f>IF($B17="","",($C17*$D17+$E17)*Settings!$C$5+($C17*$D17+$E17)*Settings!$C$6+Settings!$C$7+Settings!$C$8*$D17)</f>
        <v/>
      </c>
      <c r="G17" s="26">
        <f>IF($B17="","",IFERROR(SUMIFS(Inventory!$F:$F,Inventory!$K:$K,$B17),0)*$D17)</f>
        <v/>
      </c>
      <c r="H17" s="26">
        <f>IF($B17="","",($C17*$D17+$E17)-$F17-$G17)</f>
        <v/>
      </c>
    </row>
    <row r="18">
      <c r="A18" s="16" t="n"/>
      <c r="B18" s="16" t="n"/>
      <c r="C18" s="18" t="n"/>
      <c r="D18" s="17" t="n"/>
      <c r="E18" s="18" t="n"/>
      <c r="F18" s="26">
        <f>IF($B18="","",($C18*$D18+$E18)*Settings!$C$5+($C18*$D18+$E18)*Settings!$C$6+Settings!$C$7+Settings!$C$8*$D18)</f>
        <v/>
      </c>
      <c r="G18" s="26">
        <f>IF($B18="","",IFERROR(SUMIFS(Inventory!$F:$F,Inventory!$K:$K,$B18),0)*$D18)</f>
        <v/>
      </c>
      <c r="H18" s="26">
        <f>IF($B18="","",($C18*$D18+$E18)-$F18-$G18)</f>
        <v/>
      </c>
    </row>
    <row r="19">
      <c r="A19" s="21" t="n"/>
      <c r="B19" s="21" t="n"/>
      <c r="C19" s="23" t="n"/>
      <c r="D19" s="22" t="n"/>
      <c r="E19" s="23" t="n"/>
      <c r="F19" s="26">
        <f>IF($B19="","",($C19*$D19+$E19)*Settings!$C$5+($C19*$D19+$E19)*Settings!$C$6+Settings!$C$7+Settings!$C$8*$D19)</f>
        <v/>
      </c>
      <c r="G19" s="26">
        <f>IF($B19="","",IFERROR(SUMIFS(Inventory!$F:$F,Inventory!$K:$K,$B19),0)*$D19)</f>
        <v/>
      </c>
      <c r="H19" s="26">
        <f>IF($B19="","",($C19*$D19+$E19)-$F19-$G19)</f>
        <v/>
      </c>
    </row>
    <row r="20">
      <c r="A20" s="16" t="n"/>
      <c r="B20" s="16" t="n"/>
      <c r="C20" s="18" t="n"/>
      <c r="D20" s="17" t="n"/>
      <c r="E20" s="18" t="n"/>
      <c r="F20" s="26">
        <f>IF($B20="","",($C20*$D20+$E20)*Settings!$C$5+($C20*$D20+$E20)*Settings!$C$6+Settings!$C$7+Settings!$C$8*$D20)</f>
        <v/>
      </c>
      <c r="G20" s="26">
        <f>IF($B20="","",IFERROR(SUMIFS(Inventory!$F:$F,Inventory!$K:$K,$B20),0)*$D20)</f>
        <v/>
      </c>
      <c r="H20" s="26">
        <f>IF($B20="","",($C20*$D20+$E20)-$F20-$G20)</f>
        <v/>
      </c>
    </row>
    <row r="21">
      <c r="A21" s="21" t="n"/>
      <c r="B21" s="21" t="n"/>
      <c r="C21" s="23" t="n"/>
      <c r="D21" s="22" t="n"/>
      <c r="E21" s="23" t="n"/>
      <c r="F21" s="26">
        <f>IF($B21="","",($C21*$D21+$E21)*Settings!$C$5+($C21*$D21+$E21)*Settings!$C$6+Settings!$C$7+Settings!$C$8*$D21)</f>
        <v/>
      </c>
      <c r="G21" s="26">
        <f>IF($B21="","",IFERROR(SUMIFS(Inventory!$F:$F,Inventory!$K:$K,$B21),0)*$D21)</f>
        <v/>
      </c>
      <c r="H21" s="26">
        <f>IF($B21="","",($C21*$D21+$E21)-$F21-$G21)</f>
        <v/>
      </c>
    </row>
    <row r="22">
      <c r="A22" s="16" t="n"/>
      <c r="B22" s="16" t="n"/>
      <c r="C22" s="18" t="n"/>
      <c r="D22" s="17" t="n"/>
      <c r="E22" s="18" t="n"/>
      <c r="F22" s="26">
        <f>IF($B22="","",($C22*$D22+$E22)*Settings!$C$5+($C22*$D22+$E22)*Settings!$C$6+Settings!$C$7+Settings!$C$8*$D22)</f>
        <v/>
      </c>
      <c r="G22" s="26">
        <f>IF($B22="","",IFERROR(SUMIFS(Inventory!$F:$F,Inventory!$K:$K,$B22),0)*$D22)</f>
        <v/>
      </c>
      <c r="H22" s="26">
        <f>IF($B22="","",($C22*$D22+$E22)-$F22-$G22)</f>
        <v/>
      </c>
    </row>
    <row r="23">
      <c r="A23" s="21" t="n"/>
      <c r="B23" s="21" t="n"/>
      <c r="C23" s="23" t="n"/>
      <c r="D23" s="22" t="n"/>
      <c r="E23" s="23" t="n"/>
      <c r="F23" s="26">
        <f>IF($B23="","",($C23*$D23+$E23)*Settings!$C$5+($C23*$D23+$E23)*Settings!$C$6+Settings!$C$7+Settings!$C$8*$D23)</f>
        <v/>
      </c>
      <c r="G23" s="26">
        <f>IF($B23="","",IFERROR(SUMIFS(Inventory!$F:$F,Inventory!$K:$K,$B23),0)*$D23)</f>
        <v/>
      </c>
      <c r="H23" s="26">
        <f>IF($B23="","",($C23*$D23+$E23)-$F23-$G23)</f>
        <v/>
      </c>
    </row>
    <row r="24">
      <c r="A24" s="16" t="n"/>
      <c r="B24" s="16" t="n"/>
      <c r="C24" s="18" t="n"/>
      <c r="D24" s="17" t="n"/>
      <c r="E24" s="18" t="n"/>
      <c r="F24" s="26">
        <f>IF($B24="","",($C24*$D24+$E24)*Settings!$C$5+($C24*$D24+$E24)*Settings!$C$6+Settings!$C$7+Settings!$C$8*$D24)</f>
        <v/>
      </c>
      <c r="G24" s="26">
        <f>IF($B24="","",IFERROR(SUMIFS(Inventory!$F:$F,Inventory!$K:$K,$B24),0)*$D24)</f>
        <v/>
      </c>
      <c r="H24" s="26">
        <f>IF($B24="","",($C24*$D24+$E24)-$F24-$G24)</f>
        <v/>
      </c>
    </row>
    <row r="25">
      <c r="A25" s="21" t="n"/>
      <c r="B25" s="21" t="n"/>
      <c r="C25" s="23" t="n"/>
      <c r="D25" s="22" t="n"/>
      <c r="E25" s="23" t="n"/>
      <c r="F25" s="26">
        <f>IF($B25="","",($C25*$D25+$E25)*Settings!$C$5+($C25*$D25+$E25)*Settings!$C$6+Settings!$C$7+Settings!$C$8*$D25)</f>
        <v/>
      </c>
      <c r="G25" s="26">
        <f>IF($B25="","",IFERROR(SUMIFS(Inventory!$F:$F,Inventory!$K:$K,$B25),0)*$D25)</f>
        <v/>
      </c>
      <c r="H25" s="26">
        <f>IF($B25="","",($C25*$D25+$E25)-$F25-$G25)</f>
        <v/>
      </c>
    </row>
    <row r="26">
      <c r="A26" s="16" t="n"/>
      <c r="B26" s="16" t="n"/>
      <c r="C26" s="18" t="n"/>
      <c r="D26" s="17" t="n"/>
      <c r="E26" s="18" t="n"/>
      <c r="F26" s="26">
        <f>IF($B26="","",($C26*$D26+$E26)*Settings!$C$5+($C26*$D26+$E26)*Settings!$C$6+Settings!$C$7+Settings!$C$8*$D26)</f>
        <v/>
      </c>
      <c r="G26" s="26">
        <f>IF($B26="","",IFERROR(SUMIFS(Inventory!$F:$F,Inventory!$K:$K,$B26),0)*$D26)</f>
        <v/>
      </c>
      <c r="H26" s="26">
        <f>IF($B26="","",($C26*$D26+$E26)-$F26-$G26)</f>
        <v/>
      </c>
    </row>
    <row r="27">
      <c r="A27" s="21" t="n"/>
      <c r="B27" s="21" t="n"/>
      <c r="C27" s="23" t="n"/>
      <c r="D27" s="22" t="n"/>
      <c r="E27" s="23" t="n"/>
      <c r="F27" s="26">
        <f>IF($B27="","",($C27*$D27+$E27)*Settings!$C$5+($C27*$D27+$E27)*Settings!$C$6+Settings!$C$7+Settings!$C$8*$D27)</f>
        <v/>
      </c>
      <c r="G27" s="26">
        <f>IF($B27="","",IFERROR(SUMIFS(Inventory!$F:$F,Inventory!$K:$K,$B27),0)*$D27)</f>
        <v/>
      </c>
      <c r="H27" s="26">
        <f>IF($B27="","",($C27*$D27+$E27)-$F27-$G27)</f>
        <v/>
      </c>
    </row>
    <row r="28">
      <c r="A28" s="16" t="n"/>
      <c r="B28" s="16" t="n"/>
      <c r="C28" s="18" t="n"/>
      <c r="D28" s="17" t="n"/>
      <c r="E28" s="18" t="n"/>
      <c r="F28" s="26">
        <f>IF($B28="","",($C28*$D28+$E28)*Settings!$C$5+($C28*$D28+$E28)*Settings!$C$6+Settings!$C$7+Settings!$C$8*$D28)</f>
        <v/>
      </c>
      <c r="G28" s="26">
        <f>IF($B28="","",IFERROR(SUMIFS(Inventory!$F:$F,Inventory!$K:$K,$B28),0)*$D28)</f>
        <v/>
      </c>
      <c r="H28" s="26">
        <f>IF($B28="","",($C28*$D28+$E28)-$F28-$G28)</f>
        <v/>
      </c>
    </row>
    <row r="29">
      <c r="A29" s="21" t="n"/>
      <c r="B29" s="21" t="n"/>
      <c r="C29" s="23" t="n"/>
      <c r="D29" s="22" t="n"/>
      <c r="E29" s="23" t="n"/>
      <c r="F29" s="26">
        <f>IF($B29="","",($C29*$D29+$E29)*Settings!$C$5+($C29*$D29+$E29)*Settings!$C$6+Settings!$C$7+Settings!$C$8*$D29)</f>
        <v/>
      </c>
      <c r="G29" s="26">
        <f>IF($B29="","",IFERROR(SUMIFS(Inventory!$F:$F,Inventory!$K:$K,$B29),0)*$D29)</f>
        <v/>
      </c>
      <c r="H29" s="26">
        <f>IF($B29="","",($C29*$D29+$E29)-$F29-$G29)</f>
        <v/>
      </c>
    </row>
    <row r="30">
      <c r="A30" s="16" t="n"/>
      <c r="B30" s="16" t="n"/>
      <c r="C30" s="18" t="n"/>
      <c r="D30" s="17" t="n"/>
      <c r="E30" s="18" t="n"/>
      <c r="F30" s="26">
        <f>IF($B30="","",($C30*$D30+$E30)*Settings!$C$5+($C30*$D30+$E30)*Settings!$C$6+Settings!$C$7+Settings!$C$8*$D30)</f>
        <v/>
      </c>
      <c r="G30" s="26">
        <f>IF($B30="","",IFERROR(SUMIFS(Inventory!$F:$F,Inventory!$K:$K,$B30),0)*$D30)</f>
        <v/>
      </c>
      <c r="H30" s="26">
        <f>IF($B30="","",($C30*$D30+$E30)-$F30-$G30)</f>
        <v/>
      </c>
    </row>
    <row r="31">
      <c r="A31" s="21" t="n"/>
      <c r="B31" s="21" t="n"/>
      <c r="C31" s="23" t="n"/>
      <c r="D31" s="22" t="n"/>
      <c r="E31" s="23" t="n"/>
      <c r="F31" s="26">
        <f>IF($B31="","",($C31*$D31+$E31)*Settings!$C$5+($C31*$D31+$E31)*Settings!$C$6+Settings!$C$7+Settings!$C$8*$D31)</f>
        <v/>
      </c>
      <c r="G31" s="26">
        <f>IF($B31="","",IFERROR(SUMIFS(Inventory!$F:$F,Inventory!$K:$K,$B31),0)*$D31)</f>
        <v/>
      </c>
      <c r="H31" s="26">
        <f>IF($B31="","",($C31*$D31+$E31)-$F31-$G31)</f>
        <v/>
      </c>
    </row>
    <row r="32">
      <c r="A32" s="16" t="n"/>
      <c r="B32" s="16" t="n"/>
      <c r="C32" s="18" t="n"/>
      <c r="D32" s="17" t="n"/>
      <c r="E32" s="18" t="n"/>
      <c r="F32" s="26">
        <f>IF($B32="","",($C32*$D32+$E32)*Settings!$C$5+($C32*$D32+$E32)*Settings!$C$6+Settings!$C$7+Settings!$C$8*$D32)</f>
        <v/>
      </c>
      <c r="G32" s="26">
        <f>IF($B32="","",IFERROR(SUMIFS(Inventory!$F:$F,Inventory!$K:$K,$B32),0)*$D32)</f>
        <v/>
      </c>
      <c r="H32" s="26">
        <f>IF($B32="","",($C32*$D32+$E32)-$F32-$G32)</f>
        <v/>
      </c>
    </row>
    <row r="33">
      <c r="A33" s="21" t="n"/>
      <c r="B33" s="21" t="n"/>
      <c r="C33" s="23" t="n"/>
      <c r="D33" s="22" t="n"/>
      <c r="E33" s="23" t="n"/>
      <c r="F33" s="26">
        <f>IF($B33="","",($C33*$D33+$E33)*Settings!$C$5+($C33*$D33+$E33)*Settings!$C$6+Settings!$C$7+Settings!$C$8*$D33)</f>
        <v/>
      </c>
      <c r="G33" s="26">
        <f>IF($B33="","",IFERROR(SUMIFS(Inventory!$F:$F,Inventory!$K:$K,$B33),0)*$D33)</f>
        <v/>
      </c>
      <c r="H33" s="26">
        <f>IF($B33="","",($C33*$D33+$E33)-$F33-$G33)</f>
        <v/>
      </c>
    </row>
    <row r="34">
      <c r="A34" s="16" t="n"/>
      <c r="B34" s="16" t="n"/>
      <c r="C34" s="18" t="n"/>
      <c r="D34" s="17" t="n"/>
      <c r="E34" s="18" t="n"/>
      <c r="F34" s="26">
        <f>IF($B34="","",($C34*$D34+$E34)*Settings!$C$5+($C34*$D34+$E34)*Settings!$C$6+Settings!$C$7+Settings!$C$8*$D34)</f>
        <v/>
      </c>
      <c r="G34" s="26">
        <f>IF($B34="","",IFERROR(SUMIFS(Inventory!$F:$F,Inventory!$K:$K,$B34),0)*$D34)</f>
        <v/>
      </c>
      <c r="H34" s="26">
        <f>IF($B34="","",($C34*$D34+$E34)-$F34-$G34)</f>
        <v/>
      </c>
    </row>
    <row r="35">
      <c r="A35" s="21" t="n"/>
      <c r="B35" s="21" t="n"/>
      <c r="C35" s="23" t="n"/>
      <c r="D35" s="22" t="n"/>
      <c r="E35" s="23" t="n"/>
      <c r="F35" s="26">
        <f>IF($B35="","",($C35*$D35+$E35)*Settings!$C$5+($C35*$D35+$E35)*Settings!$C$6+Settings!$C$7+Settings!$C$8*$D35)</f>
        <v/>
      </c>
      <c r="G35" s="26">
        <f>IF($B35="","",IFERROR(SUMIFS(Inventory!$F:$F,Inventory!$K:$K,$B35),0)*$D35)</f>
        <v/>
      </c>
      <c r="H35" s="26">
        <f>IF($B35="","",($C35*$D35+$E35)-$F35-$G35)</f>
        <v/>
      </c>
    </row>
    <row r="36">
      <c r="A36" s="16" t="n"/>
      <c r="B36" s="16" t="n"/>
      <c r="C36" s="18" t="n"/>
      <c r="D36" s="17" t="n"/>
      <c r="E36" s="18" t="n"/>
      <c r="F36" s="26">
        <f>IF($B36="","",($C36*$D36+$E36)*Settings!$C$5+($C36*$D36+$E36)*Settings!$C$6+Settings!$C$7+Settings!$C$8*$D36)</f>
        <v/>
      </c>
      <c r="G36" s="26">
        <f>IF($B36="","",IFERROR(SUMIFS(Inventory!$F:$F,Inventory!$K:$K,$B36),0)*$D36)</f>
        <v/>
      </c>
      <c r="H36" s="26">
        <f>IF($B36="","",($C36*$D36+$E36)-$F36-$G36)</f>
        <v/>
      </c>
    </row>
    <row r="37">
      <c r="A37" s="21" t="n"/>
      <c r="B37" s="21" t="n"/>
      <c r="C37" s="23" t="n"/>
      <c r="D37" s="22" t="n"/>
      <c r="E37" s="23" t="n"/>
      <c r="F37" s="26">
        <f>IF($B37="","",($C37*$D37+$E37)*Settings!$C$5+($C37*$D37+$E37)*Settings!$C$6+Settings!$C$7+Settings!$C$8*$D37)</f>
        <v/>
      </c>
      <c r="G37" s="26">
        <f>IF($B37="","",IFERROR(SUMIFS(Inventory!$F:$F,Inventory!$K:$K,$B37),0)*$D37)</f>
        <v/>
      </c>
      <c r="H37" s="26">
        <f>IF($B37="","",($C37*$D37+$E37)-$F37-$G37)</f>
        <v/>
      </c>
    </row>
    <row r="38">
      <c r="A38" s="16" t="n"/>
      <c r="B38" s="16" t="n"/>
      <c r="C38" s="18" t="n"/>
      <c r="D38" s="17" t="n"/>
      <c r="E38" s="18" t="n"/>
      <c r="F38" s="26">
        <f>IF($B38="","",($C38*$D38+$E38)*Settings!$C$5+($C38*$D38+$E38)*Settings!$C$6+Settings!$C$7+Settings!$C$8*$D38)</f>
        <v/>
      </c>
      <c r="G38" s="26">
        <f>IF($B38="","",IFERROR(SUMIFS(Inventory!$F:$F,Inventory!$K:$K,$B38),0)*$D38)</f>
        <v/>
      </c>
      <c r="H38" s="26">
        <f>IF($B38="","",($C38*$D38+$E38)-$F38-$G38)</f>
        <v/>
      </c>
    </row>
    <row r="39">
      <c r="A39" s="21" t="n"/>
      <c r="B39" s="21" t="n"/>
      <c r="C39" s="23" t="n"/>
      <c r="D39" s="22" t="n"/>
      <c r="E39" s="23" t="n"/>
      <c r="F39" s="26">
        <f>IF($B39="","",($C39*$D39+$E39)*Settings!$C$5+($C39*$D39+$E39)*Settings!$C$6+Settings!$C$7+Settings!$C$8*$D39)</f>
        <v/>
      </c>
      <c r="G39" s="26">
        <f>IF($B39="","",IFERROR(SUMIFS(Inventory!$F:$F,Inventory!$K:$K,$B39),0)*$D39)</f>
        <v/>
      </c>
      <c r="H39" s="26">
        <f>IF($B39="","",($C39*$D39+$E39)-$F39-$G39)</f>
        <v/>
      </c>
    </row>
    <row r="40">
      <c r="A40" s="16" t="n"/>
      <c r="B40" s="16" t="n"/>
      <c r="C40" s="18" t="n"/>
      <c r="D40" s="17" t="n"/>
      <c r="E40" s="18" t="n"/>
      <c r="F40" s="26">
        <f>IF($B40="","",($C40*$D40+$E40)*Settings!$C$5+($C40*$D40+$E40)*Settings!$C$6+Settings!$C$7+Settings!$C$8*$D40)</f>
        <v/>
      </c>
      <c r="G40" s="26">
        <f>IF($B40="","",IFERROR(SUMIFS(Inventory!$F:$F,Inventory!$K:$K,$B40),0)*$D40)</f>
        <v/>
      </c>
      <c r="H40" s="26">
        <f>IF($B40="","",($C40*$D40+$E40)-$F40-$G40)</f>
        <v/>
      </c>
    </row>
    <row r="41">
      <c r="A41" s="21" t="n"/>
      <c r="B41" s="21" t="n"/>
      <c r="C41" s="23" t="n"/>
      <c r="D41" s="22" t="n"/>
      <c r="E41" s="23" t="n"/>
      <c r="F41" s="26">
        <f>IF($B41="","",($C41*$D41+$E41)*Settings!$C$5+($C41*$D41+$E41)*Settings!$C$6+Settings!$C$7+Settings!$C$8*$D41)</f>
        <v/>
      </c>
      <c r="G41" s="26">
        <f>IF($B41="","",IFERROR(SUMIFS(Inventory!$F:$F,Inventory!$K:$K,$B41),0)*$D41)</f>
        <v/>
      </c>
      <c r="H41" s="26">
        <f>IF($B41="","",($C41*$D41+$E41)-$F41-$G41)</f>
        <v/>
      </c>
    </row>
    <row r="42">
      <c r="A42" s="16" t="n"/>
      <c r="B42" s="16" t="n"/>
      <c r="C42" s="18" t="n"/>
      <c r="D42" s="17" t="n"/>
      <c r="E42" s="18" t="n"/>
      <c r="F42" s="26">
        <f>IF($B42="","",($C42*$D42+$E42)*Settings!$C$5+($C42*$D42+$E42)*Settings!$C$6+Settings!$C$7+Settings!$C$8*$D42)</f>
        <v/>
      </c>
      <c r="G42" s="26">
        <f>IF($B42="","",IFERROR(SUMIFS(Inventory!$F:$F,Inventory!$K:$K,$B42),0)*$D42)</f>
        <v/>
      </c>
      <c r="H42" s="26">
        <f>IF($B42="","",($C42*$D42+$E42)-$F42-$G42)</f>
        <v/>
      </c>
    </row>
    <row r="43">
      <c r="A43" s="21" t="n"/>
      <c r="B43" s="21" t="n"/>
      <c r="C43" s="23" t="n"/>
      <c r="D43" s="22" t="n"/>
      <c r="E43" s="23" t="n"/>
      <c r="F43" s="26">
        <f>IF($B43="","",($C43*$D43+$E43)*Settings!$C$5+($C43*$D43+$E43)*Settings!$C$6+Settings!$C$7+Settings!$C$8*$D43)</f>
        <v/>
      </c>
      <c r="G43" s="26">
        <f>IF($B43="","",IFERROR(SUMIFS(Inventory!$F:$F,Inventory!$K:$K,$B43),0)*$D43)</f>
        <v/>
      </c>
      <c r="H43" s="26">
        <f>IF($B43="","",($C43*$D43+$E43)-$F43-$G43)</f>
        <v/>
      </c>
    </row>
    <row r="44">
      <c r="A44" s="16" t="n"/>
      <c r="B44" s="16" t="n"/>
      <c r="C44" s="18" t="n"/>
      <c r="D44" s="17" t="n"/>
      <c r="E44" s="18" t="n"/>
      <c r="F44" s="26">
        <f>IF($B44="","",($C44*$D44+$E44)*Settings!$C$5+($C44*$D44+$E44)*Settings!$C$6+Settings!$C$7+Settings!$C$8*$D44)</f>
        <v/>
      </c>
      <c r="G44" s="26">
        <f>IF($B44="","",IFERROR(SUMIFS(Inventory!$F:$F,Inventory!$K:$K,$B44),0)*$D44)</f>
        <v/>
      </c>
      <c r="H44" s="26">
        <f>IF($B44="","",($C44*$D44+$E44)-$F44-$G44)</f>
        <v/>
      </c>
    </row>
    <row r="45">
      <c r="A45" s="21" t="n"/>
      <c r="B45" s="21" t="n"/>
      <c r="C45" s="23" t="n"/>
      <c r="D45" s="22" t="n"/>
      <c r="E45" s="23" t="n"/>
      <c r="F45" s="26">
        <f>IF($B45="","",($C45*$D45+$E45)*Settings!$C$5+($C45*$D45+$E45)*Settings!$C$6+Settings!$C$7+Settings!$C$8*$D45)</f>
        <v/>
      </c>
      <c r="G45" s="26">
        <f>IF($B45="","",IFERROR(SUMIFS(Inventory!$F:$F,Inventory!$K:$K,$B45),0)*$D45)</f>
        <v/>
      </c>
      <c r="H45" s="26">
        <f>IF($B45="","",($C45*$D45+$E45)-$F45-$G45)</f>
        <v/>
      </c>
    </row>
    <row r="46">
      <c r="A46" s="16" t="n"/>
      <c r="B46" s="16" t="n"/>
      <c r="C46" s="18" t="n"/>
      <c r="D46" s="17" t="n"/>
      <c r="E46" s="18" t="n"/>
      <c r="F46" s="26">
        <f>IF($B46="","",($C46*$D46+$E46)*Settings!$C$5+($C46*$D46+$E46)*Settings!$C$6+Settings!$C$7+Settings!$C$8*$D46)</f>
        <v/>
      </c>
      <c r="G46" s="26">
        <f>IF($B46="","",IFERROR(SUMIFS(Inventory!$F:$F,Inventory!$K:$K,$B46),0)*$D46)</f>
        <v/>
      </c>
      <c r="H46" s="26">
        <f>IF($B46="","",($C46*$D46+$E46)-$F46-$G46)</f>
        <v/>
      </c>
    </row>
    <row r="47">
      <c r="A47" s="21" t="n"/>
      <c r="B47" s="21" t="n"/>
      <c r="C47" s="23" t="n"/>
      <c r="D47" s="22" t="n"/>
      <c r="E47" s="23" t="n"/>
      <c r="F47" s="26">
        <f>IF($B47="","",($C47*$D47+$E47)*Settings!$C$5+($C47*$D47+$E47)*Settings!$C$6+Settings!$C$7+Settings!$C$8*$D47)</f>
        <v/>
      </c>
      <c r="G47" s="26">
        <f>IF($B47="","",IFERROR(SUMIFS(Inventory!$F:$F,Inventory!$K:$K,$B47),0)*$D47)</f>
        <v/>
      </c>
      <c r="H47" s="26">
        <f>IF($B47="","",($C47*$D47+$E47)-$F47-$G47)</f>
        <v/>
      </c>
    </row>
    <row r="48">
      <c r="A48" s="16" t="n"/>
      <c r="B48" s="16" t="n"/>
      <c r="C48" s="18" t="n"/>
      <c r="D48" s="17" t="n"/>
      <c r="E48" s="18" t="n"/>
      <c r="F48" s="26">
        <f>IF($B48="","",($C48*$D48+$E48)*Settings!$C$5+($C48*$D48+$E48)*Settings!$C$6+Settings!$C$7+Settings!$C$8*$D48)</f>
        <v/>
      </c>
      <c r="G48" s="26">
        <f>IF($B48="","",IFERROR(SUMIFS(Inventory!$F:$F,Inventory!$K:$K,$B48),0)*$D48)</f>
        <v/>
      </c>
      <c r="H48" s="26">
        <f>IF($B48="","",($C48*$D48+$E48)-$F48-$G48)</f>
        <v/>
      </c>
    </row>
    <row r="49">
      <c r="A49" s="21" t="n"/>
      <c r="B49" s="21" t="n"/>
      <c r="C49" s="23" t="n"/>
      <c r="D49" s="22" t="n"/>
      <c r="E49" s="23" t="n"/>
      <c r="F49" s="26">
        <f>IF($B49="","",($C49*$D49+$E49)*Settings!$C$5+($C49*$D49+$E49)*Settings!$C$6+Settings!$C$7+Settings!$C$8*$D49)</f>
        <v/>
      </c>
      <c r="G49" s="26">
        <f>IF($B49="","",IFERROR(SUMIFS(Inventory!$F:$F,Inventory!$K:$K,$B49),0)*$D49)</f>
        <v/>
      </c>
      <c r="H49" s="26">
        <f>IF($B49="","",($C49*$D49+$E49)-$F49-$G49)</f>
        <v/>
      </c>
    </row>
    <row r="50">
      <c r="A50" s="16" t="n"/>
      <c r="B50" s="16" t="n"/>
      <c r="C50" s="18" t="n"/>
      <c r="D50" s="17" t="n"/>
      <c r="E50" s="18" t="n"/>
      <c r="F50" s="26">
        <f>IF($B50="","",($C50*$D50+$E50)*Settings!$C$5+($C50*$D50+$E50)*Settings!$C$6+Settings!$C$7+Settings!$C$8*$D50)</f>
        <v/>
      </c>
      <c r="G50" s="26">
        <f>IF($B50="","",IFERROR(SUMIFS(Inventory!$F:$F,Inventory!$K:$K,$B50),0)*$D50)</f>
        <v/>
      </c>
      <c r="H50" s="26">
        <f>IF($B50="","",($C50*$D50+$E50)-$F50-$G50)</f>
        <v/>
      </c>
    </row>
    <row r="51">
      <c r="A51" s="21" t="n"/>
      <c r="B51" s="21" t="n"/>
      <c r="C51" s="23" t="n"/>
      <c r="D51" s="22" t="n"/>
      <c r="E51" s="23" t="n"/>
      <c r="F51" s="26">
        <f>IF($B51="","",($C51*$D51+$E51)*Settings!$C$5+($C51*$D51+$E51)*Settings!$C$6+Settings!$C$7+Settings!$C$8*$D51)</f>
        <v/>
      </c>
      <c r="G51" s="26">
        <f>IF($B51="","",IFERROR(SUMIFS(Inventory!$F:$F,Inventory!$K:$K,$B51),0)*$D51)</f>
        <v/>
      </c>
      <c r="H51" s="26">
        <f>IF($B51="","",($C51*$D51+$E51)-$F51-$G51)</f>
        <v/>
      </c>
    </row>
    <row r="52">
      <c r="A52" s="16" t="n"/>
      <c r="B52" s="16" t="n"/>
      <c r="C52" s="18" t="n"/>
      <c r="D52" s="17" t="n"/>
      <c r="E52" s="18" t="n"/>
      <c r="F52" s="26">
        <f>IF($B52="","",($C52*$D52+$E52)*Settings!$C$5+($C52*$D52+$E52)*Settings!$C$6+Settings!$C$7+Settings!$C$8*$D52)</f>
        <v/>
      </c>
      <c r="G52" s="26">
        <f>IF($B52="","",IFERROR(SUMIFS(Inventory!$F:$F,Inventory!$K:$K,$B52),0)*$D52)</f>
        <v/>
      </c>
      <c r="H52" s="26">
        <f>IF($B52="","",($C52*$D52+$E52)-$F52-$G52)</f>
        <v/>
      </c>
    </row>
    <row r="53">
      <c r="A53" s="21" t="n"/>
      <c r="B53" s="21" t="n"/>
      <c r="C53" s="23" t="n"/>
      <c r="D53" s="22" t="n"/>
      <c r="E53" s="23" t="n"/>
      <c r="F53" s="26">
        <f>IF($B53="","",($C53*$D53+$E53)*Settings!$C$5+($C53*$D53+$E53)*Settings!$C$6+Settings!$C$7+Settings!$C$8*$D53)</f>
        <v/>
      </c>
      <c r="G53" s="26">
        <f>IF($B53="","",IFERROR(SUMIFS(Inventory!$F:$F,Inventory!$K:$K,$B53),0)*$D53)</f>
        <v/>
      </c>
      <c r="H53" s="26">
        <f>IF($B53="","",($C53*$D53+$E53)-$F53-$G53)</f>
        <v/>
      </c>
    </row>
    <row r="54">
      <c r="A54" s="16" t="n"/>
      <c r="B54" s="16" t="n"/>
      <c r="C54" s="18" t="n"/>
      <c r="D54" s="17" t="n"/>
      <c r="E54" s="18" t="n"/>
      <c r="F54" s="26">
        <f>IF($B54="","",($C54*$D54+$E54)*Settings!$C$5+($C54*$D54+$E54)*Settings!$C$6+Settings!$C$7+Settings!$C$8*$D54)</f>
        <v/>
      </c>
      <c r="G54" s="26">
        <f>IF($B54="","",IFERROR(SUMIFS(Inventory!$F:$F,Inventory!$K:$K,$B54),0)*$D54)</f>
        <v/>
      </c>
      <c r="H54" s="26">
        <f>IF($B54="","",($C54*$D54+$E54)-$F54-$G54)</f>
        <v/>
      </c>
    </row>
    <row r="55">
      <c r="A55" s="21" t="n"/>
      <c r="B55" s="21" t="n"/>
      <c r="C55" s="23" t="n"/>
      <c r="D55" s="22" t="n"/>
      <c r="E55" s="23" t="n"/>
      <c r="F55" s="26">
        <f>IF($B55="","",($C55*$D55+$E55)*Settings!$C$5+($C55*$D55+$E55)*Settings!$C$6+Settings!$C$7+Settings!$C$8*$D55)</f>
        <v/>
      </c>
      <c r="G55" s="26">
        <f>IF($B55="","",IFERROR(SUMIFS(Inventory!$F:$F,Inventory!$K:$K,$B55),0)*$D55)</f>
        <v/>
      </c>
      <c r="H55" s="26">
        <f>IF($B55="","",($C55*$D55+$E55)-$F55-$G55)</f>
        <v/>
      </c>
    </row>
    <row r="56">
      <c r="A56" s="16" t="n"/>
      <c r="B56" s="16" t="n"/>
      <c r="C56" s="18" t="n"/>
      <c r="D56" s="17" t="n"/>
      <c r="E56" s="18" t="n"/>
      <c r="F56" s="26">
        <f>IF($B56="","",($C56*$D56+$E56)*Settings!$C$5+($C56*$D56+$E56)*Settings!$C$6+Settings!$C$7+Settings!$C$8*$D56)</f>
        <v/>
      </c>
      <c r="G56" s="26">
        <f>IF($B56="","",IFERROR(SUMIFS(Inventory!$F:$F,Inventory!$K:$K,$B56),0)*$D56)</f>
        <v/>
      </c>
      <c r="H56" s="26">
        <f>IF($B56="","",($C56*$D56+$E56)-$F56-$G56)</f>
        <v/>
      </c>
    </row>
    <row r="57">
      <c r="A57" s="21" t="n"/>
      <c r="B57" s="21" t="n"/>
      <c r="C57" s="23" t="n"/>
      <c r="D57" s="22" t="n"/>
      <c r="E57" s="23" t="n"/>
      <c r="F57" s="26">
        <f>IF($B57="","",($C57*$D57+$E57)*Settings!$C$5+($C57*$D57+$E57)*Settings!$C$6+Settings!$C$7+Settings!$C$8*$D57)</f>
        <v/>
      </c>
      <c r="G57" s="26">
        <f>IF($B57="","",IFERROR(SUMIFS(Inventory!$F:$F,Inventory!$K:$K,$B57),0)*$D57)</f>
        <v/>
      </c>
      <c r="H57" s="26">
        <f>IF($B57="","",($C57*$D57+$E57)-$F57-$G57)</f>
        <v/>
      </c>
    </row>
    <row r="58">
      <c r="A58" s="16" t="n"/>
      <c r="B58" s="16" t="n"/>
      <c r="C58" s="18" t="n"/>
      <c r="D58" s="17" t="n"/>
      <c r="E58" s="18" t="n"/>
      <c r="F58" s="26">
        <f>IF($B58="","",($C58*$D58+$E58)*Settings!$C$5+($C58*$D58+$E58)*Settings!$C$6+Settings!$C$7+Settings!$C$8*$D58)</f>
        <v/>
      </c>
      <c r="G58" s="26">
        <f>IF($B58="","",IFERROR(SUMIFS(Inventory!$F:$F,Inventory!$K:$K,$B58),0)*$D58)</f>
        <v/>
      </c>
      <c r="H58" s="26">
        <f>IF($B58="","",($C58*$D58+$E58)-$F58-$G58)</f>
        <v/>
      </c>
    </row>
    <row r="59">
      <c r="A59" s="21" t="n"/>
      <c r="B59" s="21" t="n"/>
      <c r="C59" s="23" t="n"/>
      <c r="D59" s="22" t="n"/>
      <c r="E59" s="23" t="n"/>
      <c r="F59" s="26">
        <f>IF($B59="","",($C59*$D59+$E59)*Settings!$C$5+($C59*$D59+$E59)*Settings!$C$6+Settings!$C$7+Settings!$C$8*$D59)</f>
        <v/>
      </c>
      <c r="G59" s="26">
        <f>IF($B59="","",IFERROR(SUMIFS(Inventory!$F:$F,Inventory!$K:$K,$B59),0)*$D59)</f>
        <v/>
      </c>
      <c r="H59" s="26">
        <f>IF($B59="","",($C59*$D59+$E59)-$F59-$G59)</f>
        <v/>
      </c>
    </row>
    <row r="60">
      <c r="A60" s="16" t="n"/>
      <c r="B60" s="16" t="n"/>
      <c r="C60" s="18" t="n"/>
      <c r="D60" s="17" t="n"/>
      <c r="E60" s="18" t="n"/>
      <c r="F60" s="26">
        <f>IF($B60="","",($C60*$D60+$E60)*Settings!$C$5+($C60*$D60+$E60)*Settings!$C$6+Settings!$C$7+Settings!$C$8*$D60)</f>
        <v/>
      </c>
      <c r="G60" s="26">
        <f>IF($B60="","",IFERROR(SUMIFS(Inventory!$F:$F,Inventory!$K:$K,$B60),0)*$D60)</f>
        <v/>
      </c>
      <c r="H60" s="26">
        <f>IF($B60="","",($C60*$D60+$E60)-$F60-$G60)</f>
        <v/>
      </c>
    </row>
    <row r="61">
      <c r="A61" s="21" t="n"/>
      <c r="B61" s="21" t="n"/>
      <c r="C61" s="23" t="n"/>
      <c r="D61" s="22" t="n"/>
      <c r="E61" s="23" t="n"/>
      <c r="F61" s="26">
        <f>IF($B61="","",($C61*$D61+$E61)*Settings!$C$5+($C61*$D61+$E61)*Settings!$C$6+Settings!$C$7+Settings!$C$8*$D61)</f>
        <v/>
      </c>
      <c r="G61" s="26">
        <f>IF($B61="","",IFERROR(SUMIFS(Inventory!$F:$F,Inventory!$K:$K,$B61),0)*$D61)</f>
        <v/>
      </c>
      <c r="H61" s="26">
        <f>IF($B61="","",($C61*$D61+$E61)-$F61-$G61)</f>
        <v/>
      </c>
    </row>
    <row r="62">
      <c r="A62" s="16" t="n"/>
      <c r="B62" s="16" t="n"/>
      <c r="C62" s="18" t="n"/>
      <c r="D62" s="17" t="n"/>
      <c r="E62" s="18" t="n"/>
      <c r="F62" s="26">
        <f>IF($B62="","",($C62*$D62+$E62)*Settings!$C$5+($C62*$D62+$E62)*Settings!$C$6+Settings!$C$7+Settings!$C$8*$D62)</f>
        <v/>
      </c>
      <c r="G62" s="26">
        <f>IF($B62="","",IFERROR(SUMIFS(Inventory!$F:$F,Inventory!$K:$K,$B62),0)*$D62)</f>
        <v/>
      </c>
      <c r="H62" s="26">
        <f>IF($B62="","",($C62*$D62+$E62)-$F62-$G62)</f>
        <v/>
      </c>
    </row>
    <row r="63">
      <c r="A63" s="21" t="n"/>
      <c r="B63" s="21" t="n"/>
      <c r="C63" s="23" t="n"/>
      <c r="D63" s="22" t="n"/>
      <c r="E63" s="23" t="n"/>
      <c r="F63" s="26">
        <f>IF($B63="","",($C63*$D63+$E63)*Settings!$C$5+($C63*$D63+$E63)*Settings!$C$6+Settings!$C$7+Settings!$C$8*$D63)</f>
        <v/>
      </c>
      <c r="G63" s="26">
        <f>IF($B63="","",IFERROR(SUMIFS(Inventory!$F:$F,Inventory!$K:$K,$B63),0)*$D63)</f>
        <v/>
      </c>
      <c r="H63" s="26">
        <f>IF($B63="","",($C63*$D63+$E63)-$F63-$G63)</f>
        <v/>
      </c>
    </row>
    <row r="64">
      <c r="A64" s="16" t="n"/>
      <c r="B64" s="16" t="n"/>
      <c r="C64" s="18" t="n"/>
      <c r="D64" s="17" t="n"/>
      <c r="E64" s="18" t="n"/>
      <c r="F64" s="26">
        <f>IF($B64="","",($C64*$D64+$E64)*Settings!$C$5+($C64*$D64+$E64)*Settings!$C$6+Settings!$C$7+Settings!$C$8*$D64)</f>
        <v/>
      </c>
      <c r="G64" s="26">
        <f>IF($B64="","",IFERROR(SUMIFS(Inventory!$F:$F,Inventory!$K:$K,$B64),0)*$D64)</f>
        <v/>
      </c>
      <c r="H64" s="26">
        <f>IF($B64="","",($C64*$D64+$E64)-$F64-$G64)</f>
        <v/>
      </c>
    </row>
    <row r="65">
      <c r="A65" s="21" t="n"/>
      <c r="B65" s="21" t="n"/>
      <c r="C65" s="23" t="n"/>
      <c r="D65" s="22" t="n"/>
      <c r="E65" s="23" t="n"/>
      <c r="F65" s="26">
        <f>IF($B65="","",($C65*$D65+$E65)*Settings!$C$5+($C65*$D65+$E65)*Settings!$C$6+Settings!$C$7+Settings!$C$8*$D65)</f>
        <v/>
      </c>
      <c r="G65" s="26">
        <f>IF($B65="","",IFERROR(SUMIFS(Inventory!$F:$F,Inventory!$K:$K,$B65),0)*$D65)</f>
        <v/>
      </c>
      <c r="H65" s="26">
        <f>IF($B65="","",($C65*$D65+$E65)-$F65-$G65)</f>
        <v/>
      </c>
    </row>
    <row r="66">
      <c r="A66" s="16" t="n"/>
      <c r="B66" s="16" t="n"/>
      <c r="C66" s="18" t="n"/>
      <c r="D66" s="17" t="n"/>
      <c r="E66" s="18" t="n"/>
      <c r="F66" s="26">
        <f>IF($B66="","",($C66*$D66+$E66)*Settings!$C$5+($C66*$D66+$E66)*Settings!$C$6+Settings!$C$7+Settings!$C$8*$D66)</f>
        <v/>
      </c>
      <c r="G66" s="26">
        <f>IF($B66="","",IFERROR(SUMIFS(Inventory!$F:$F,Inventory!$K:$K,$B66),0)*$D66)</f>
        <v/>
      </c>
      <c r="H66" s="26">
        <f>IF($B66="","",($C66*$D66+$E66)-$F66-$G66)</f>
        <v/>
      </c>
    </row>
    <row r="67">
      <c r="A67" s="21" t="n"/>
      <c r="B67" s="21" t="n"/>
      <c r="C67" s="23" t="n"/>
      <c r="D67" s="22" t="n"/>
      <c r="E67" s="23" t="n"/>
      <c r="F67" s="26">
        <f>IF($B67="","",($C67*$D67+$E67)*Settings!$C$5+($C67*$D67+$E67)*Settings!$C$6+Settings!$C$7+Settings!$C$8*$D67)</f>
        <v/>
      </c>
      <c r="G67" s="26">
        <f>IF($B67="","",IFERROR(SUMIFS(Inventory!$F:$F,Inventory!$K:$K,$B67),0)*$D67)</f>
        <v/>
      </c>
      <c r="H67" s="26">
        <f>IF($B67="","",($C67*$D67+$E67)-$F67-$G67)</f>
        <v/>
      </c>
    </row>
    <row r="68">
      <c r="A68" s="16" t="n"/>
      <c r="B68" s="16" t="n"/>
      <c r="C68" s="18" t="n"/>
      <c r="D68" s="17" t="n"/>
      <c r="E68" s="18" t="n"/>
      <c r="F68" s="26">
        <f>IF($B68="","",($C68*$D68+$E68)*Settings!$C$5+($C68*$D68+$E68)*Settings!$C$6+Settings!$C$7+Settings!$C$8*$D68)</f>
        <v/>
      </c>
      <c r="G68" s="26">
        <f>IF($B68="","",IFERROR(SUMIFS(Inventory!$F:$F,Inventory!$K:$K,$B68),0)*$D68)</f>
        <v/>
      </c>
      <c r="H68" s="26">
        <f>IF($B68="","",($C68*$D68+$E68)-$F68-$G68)</f>
        <v/>
      </c>
    </row>
    <row r="69">
      <c r="A69" s="21" t="n"/>
      <c r="B69" s="21" t="n"/>
      <c r="C69" s="23" t="n"/>
      <c r="D69" s="22" t="n"/>
      <c r="E69" s="23" t="n"/>
      <c r="F69" s="26">
        <f>IF($B69="","",($C69*$D69+$E69)*Settings!$C$5+($C69*$D69+$E69)*Settings!$C$6+Settings!$C$7+Settings!$C$8*$D69)</f>
        <v/>
      </c>
      <c r="G69" s="26">
        <f>IF($B69="","",IFERROR(SUMIFS(Inventory!$F:$F,Inventory!$K:$K,$B69),0)*$D69)</f>
        <v/>
      </c>
      <c r="H69" s="26">
        <f>IF($B69="","",($C69*$D69+$E69)-$F69-$G69)</f>
        <v/>
      </c>
    </row>
    <row r="70">
      <c r="A70" s="16" t="n"/>
      <c r="B70" s="16" t="n"/>
      <c r="C70" s="18" t="n"/>
      <c r="D70" s="17" t="n"/>
      <c r="E70" s="18" t="n"/>
      <c r="F70" s="26">
        <f>IF($B70="","",($C70*$D70+$E70)*Settings!$C$5+($C70*$D70+$E70)*Settings!$C$6+Settings!$C$7+Settings!$C$8*$D70)</f>
        <v/>
      </c>
      <c r="G70" s="26">
        <f>IF($B70="","",IFERROR(SUMIFS(Inventory!$F:$F,Inventory!$K:$K,$B70),0)*$D70)</f>
        <v/>
      </c>
      <c r="H70" s="26">
        <f>IF($B70="","",($C70*$D70+$E70)-$F70-$G70)</f>
        <v/>
      </c>
    </row>
    <row r="71">
      <c r="A71" s="21" t="n"/>
      <c r="B71" s="21" t="n"/>
      <c r="C71" s="23" t="n"/>
      <c r="D71" s="22" t="n"/>
      <c r="E71" s="23" t="n"/>
      <c r="F71" s="26">
        <f>IF($B71="","",($C71*$D71+$E71)*Settings!$C$5+($C71*$D71+$E71)*Settings!$C$6+Settings!$C$7+Settings!$C$8*$D71)</f>
        <v/>
      </c>
      <c r="G71" s="26">
        <f>IF($B71="","",IFERROR(SUMIFS(Inventory!$F:$F,Inventory!$K:$K,$B71),0)*$D71)</f>
        <v/>
      </c>
      <c r="H71" s="26">
        <f>IF($B71="","",($C71*$D71+$E71)-$F71-$G71)</f>
        <v/>
      </c>
    </row>
    <row r="72">
      <c r="A72" s="16" t="n"/>
      <c r="B72" s="16" t="n"/>
      <c r="C72" s="18" t="n"/>
      <c r="D72" s="17" t="n"/>
      <c r="E72" s="18" t="n"/>
      <c r="F72" s="26">
        <f>IF($B72="","",($C72*$D72+$E72)*Settings!$C$5+($C72*$D72+$E72)*Settings!$C$6+Settings!$C$7+Settings!$C$8*$D72)</f>
        <v/>
      </c>
      <c r="G72" s="26">
        <f>IF($B72="","",IFERROR(SUMIFS(Inventory!$F:$F,Inventory!$K:$K,$B72),0)*$D72)</f>
        <v/>
      </c>
      <c r="H72" s="26">
        <f>IF($B72="","",($C72*$D72+$E72)-$F72-$G72)</f>
        <v/>
      </c>
    </row>
    <row r="73">
      <c r="A73" s="21" t="n"/>
      <c r="B73" s="21" t="n"/>
      <c r="C73" s="23" t="n"/>
      <c r="D73" s="22" t="n"/>
      <c r="E73" s="23" t="n"/>
      <c r="F73" s="26">
        <f>IF($B73="","",($C73*$D73+$E73)*Settings!$C$5+($C73*$D73+$E73)*Settings!$C$6+Settings!$C$7+Settings!$C$8*$D73)</f>
        <v/>
      </c>
      <c r="G73" s="26">
        <f>IF($B73="","",IFERROR(SUMIFS(Inventory!$F:$F,Inventory!$K:$K,$B73),0)*$D73)</f>
        <v/>
      </c>
      <c r="H73" s="26">
        <f>IF($B73="","",($C73*$D73+$E73)-$F73-$G73)</f>
        <v/>
      </c>
    </row>
    <row r="74">
      <c r="A74" s="16" t="n"/>
      <c r="B74" s="16" t="n"/>
      <c r="C74" s="18" t="n"/>
      <c r="D74" s="17" t="n"/>
      <c r="E74" s="18" t="n"/>
      <c r="F74" s="26">
        <f>IF($B74="","",($C74*$D74+$E74)*Settings!$C$5+($C74*$D74+$E74)*Settings!$C$6+Settings!$C$7+Settings!$C$8*$D74)</f>
        <v/>
      </c>
      <c r="G74" s="26">
        <f>IF($B74="","",IFERROR(SUMIFS(Inventory!$F:$F,Inventory!$K:$K,$B74),0)*$D74)</f>
        <v/>
      </c>
      <c r="H74" s="26">
        <f>IF($B74="","",($C74*$D74+$E74)-$F74-$G74)</f>
        <v/>
      </c>
    </row>
    <row r="75">
      <c r="A75" s="21" t="n"/>
      <c r="B75" s="21" t="n"/>
      <c r="C75" s="23" t="n"/>
      <c r="D75" s="22" t="n"/>
      <c r="E75" s="23" t="n"/>
      <c r="F75" s="26">
        <f>IF($B75="","",($C75*$D75+$E75)*Settings!$C$5+($C75*$D75+$E75)*Settings!$C$6+Settings!$C$7+Settings!$C$8*$D75)</f>
        <v/>
      </c>
      <c r="G75" s="26">
        <f>IF($B75="","",IFERROR(SUMIFS(Inventory!$F:$F,Inventory!$K:$K,$B75),0)*$D75)</f>
        <v/>
      </c>
      <c r="H75" s="26">
        <f>IF($B75="","",($C75*$D75+$E75)-$F75-$G75)</f>
        <v/>
      </c>
    </row>
    <row r="76">
      <c r="A76" s="16" t="n"/>
      <c r="B76" s="16" t="n"/>
      <c r="C76" s="18" t="n"/>
      <c r="D76" s="17" t="n"/>
      <c r="E76" s="18" t="n"/>
      <c r="F76" s="26">
        <f>IF($B76="","",($C76*$D76+$E76)*Settings!$C$5+($C76*$D76+$E76)*Settings!$C$6+Settings!$C$7+Settings!$C$8*$D76)</f>
        <v/>
      </c>
      <c r="G76" s="26">
        <f>IF($B76="","",IFERROR(SUMIFS(Inventory!$F:$F,Inventory!$K:$K,$B76),0)*$D76)</f>
        <v/>
      </c>
      <c r="H76" s="26">
        <f>IF($B76="","",($C76*$D76+$E76)-$F76-$G76)</f>
        <v/>
      </c>
    </row>
    <row r="77">
      <c r="A77" s="21" t="n"/>
      <c r="B77" s="21" t="n"/>
      <c r="C77" s="23" t="n"/>
      <c r="D77" s="22" t="n"/>
      <c r="E77" s="23" t="n"/>
      <c r="F77" s="26">
        <f>IF($B77="","",($C77*$D77+$E77)*Settings!$C$5+($C77*$D77+$E77)*Settings!$C$6+Settings!$C$7+Settings!$C$8*$D77)</f>
        <v/>
      </c>
      <c r="G77" s="26">
        <f>IF($B77="","",IFERROR(SUMIFS(Inventory!$F:$F,Inventory!$K:$K,$B77),0)*$D77)</f>
        <v/>
      </c>
      <c r="H77" s="26">
        <f>IF($B77="","",($C77*$D77+$E77)-$F77-$G77)</f>
        <v/>
      </c>
    </row>
    <row r="78">
      <c r="A78" s="16" t="n"/>
      <c r="B78" s="16" t="n"/>
      <c r="C78" s="18" t="n"/>
      <c r="D78" s="17" t="n"/>
      <c r="E78" s="18" t="n"/>
      <c r="F78" s="26">
        <f>IF($B78="","",($C78*$D78+$E78)*Settings!$C$5+($C78*$D78+$E78)*Settings!$C$6+Settings!$C$7+Settings!$C$8*$D78)</f>
        <v/>
      </c>
      <c r="G78" s="26">
        <f>IF($B78="","",IFERROR(SUMIFS(Inventory!$F:$F,Inventory!$K:$K,$B78),0)*$D78)</f>
        <v/>
      </c>
      <c r="H78" s="26">
        <f>IF($B78="","",($C78*$D78+$E78)-$F78-$G78)</f>
        <v/>
      </c>
    </row>
    <row r="79">
      <c r="A79" s="21" t="n"/>
      <c r="B79" s="21" t="n"/>
      <c r="C79" s="23" t="n"/>
      <c r="D79" s="22" t="n"/>
      <c r="E79" s="23" t="n"/>
      <c r="F79" s="26">
        <f>IF($B79="","",($C79*$D79+$E79)*Settings!$C$5+($C79*$D79+$E79)*Settings!$C$6+Settings!$C$7+Settings!$C$8*$D79)</f>
        <v/>
      </c>
      <c r="G79" s="26">
        <f>IF($B79="","",IFERROR(SUMIFS(Inventory!$F:$F,Inventory!$K:$K,$B79),0)*$D79)</f>
        <v/>
      </c>
      <c r="H79" s="26">
        <f>IF($B79="","",($C79*$D79+$E79)-$F79-$G79)</f>
        <v/>
      </c>
    </row>
    <row r="80">
      <c r="A80" s="16" t="n"/>
      <c r="B80" s="16" t="n"/>
      <c r="C80" s="18" t="n"/>
      <c r="D80" s="17" t="n"/>
      <c r="E80" s="18" t="n"/>
      <c r="F80" s="26">
        <f>IF($B80="","",($C80*$D80+$E80)*Settings!$C$5+($C80*$D80+$E80)*Settings!$C$6+Settings!$C$7+Settings!$C$8*$D80)</f>
        <v/>
      </c>
      <c r="G80" s="26">
        <f>IF($B80="","",IFERROR(SUMIFS(Inventory!$F:$F,Inventory!$K:$K,$B80),0)*$D80)</f>
        <v/>
      </c>
      <c r="H80" s="26">
        <f>IF($B80="","",($C80*$D80+$E80)-$F80-$G80)</f>
        <v/>
      </c>
    </row>
    <row r="81">
      <c r="A81" s="21" t="n"/>
      <c r="B81" s="21" t="n"/>
      <c r="C81" s="23" t="n"/>
      <c r="D81" s="22" t="n"/>
      <c r="E81" s="23" t="n"/>
      <c r="F81" s="26">
        <f>IF($B81="","",($C81*$D81+$E81)*Settings!$C$5+($C81*$D81+$E81)*Settings!$C$6+Settings!$C$7+Settings!$C$8*$D81)</f>
        <v/>
      </c>
      <c r="G81" s="26">
        <f>IF($B81="","",IFERROR(SUMIFS(Inventory!$F:$F,Inventory!$K:$K,$B81),0)*$D81)</f>
        <v/>
      </c>
      <c r="H81" s="26">
        <f>IF($B81="","",($C81*$D81+$E81)-$F81-$G81)</f>
        <v/>
      </c>
    </row>
    <row r="82">
      <c r="A82" s="16" t="n"/>
      <c r="B82" s="16" t="n"/>
      <c r="C82" s="18" t="n"/>
      <c r="D82" s="17" t="n"/>
      <c r="E82" s="18" t="n"/>
      <c r="F82" s="26">
        <f>IF($B82="","",($C82*$D82+$E82)*Settings!$C$5+($C82*$D82+$E82)*Settings!$C$6+Settings!$C$7+Settings!$C$8*$D82)</f>
        <v/>
      </c>
      <c r="G82" s="26">
        <f>IF($B82="","",IFERROR(SUMIFS(Inventory!$F:$F,Inventory!$K:$K,$B82),0)*$D82)</f>
        <v/>
      </c>
      <c r="H82" s="26">
        <f>IF($B82="","",($C82*$D82+$E82)-$F82-$G82)</f>
        <v/>
      </c>
    </row>
    <row r="83">
      <c r="A83" s="21" t="n"/>
      <c r="B83" s="21" t="n"/>
      <c r="C83" s="23" t="n"/>
      <c r="D83" s="22" t="n"/>
      <c r="E83" s="23" t="n"/>
      <c r="F83" s="26">
        <f>IF($B83="","",($C83*$D83+$E83)*Settings!$C$5+($C83*$D83+$E83)*Settings!$C$6+Settings!$C$7+Settings!$C$8*$D83)</f>
        <v/>
      </c>
      <c r="G83" s="26">
        <f>IF($B83="","",IFERROR(SUMIFS(Inventory!$F:$F,Inventory!$K:$K,$B83),0)*$D83)</f>
        <v/>
      </c>
      <c r="H83" s="26">
        <f>IF($B83="","",($C83*$D83+$E83)-$F83-$G83)</f>
        <v/>
      </c>
    </row>
    <row r="84">
      <c r="A84" s="16" t="n"/>
      <c r="B84" s="16" t="n"/>
      <c r="C84" s="18" t="n"/>
      <c r="D84" s="17" t="n"/>
      <c r="E84" s="18" t="n"/>
      <c r="F84" s="26">
        <f>IF($B84="","",($C84*$D84+$E84)*Settings!$C$5+($C84*$D84+$E84)*Settings!$C$6+Settings!$C$7+Settings!$C$8*$D84)</f>
        <v/>
      </c>
      <c r="G84" s="26">
        <f>IF($B84="","",IFERROR(SUMIFS(Inventory!$F:$F,Inventory!$K:$K,$B84),0)*$D84)</f>
        <v/>
      </c>
      <c r="H84" s="26">
        <f>IF($B84="","",($C84*$D84+$E84)-$F84-$G84)</f>
        <v/>
      </c>
    </row>
    <row r="85">
      <c r="A85" s="21" t="n"/>
      <c r="B85" s="21" t="n"/>
      <c r="C85" s="23" t="n"/>
      <c r="D85" s="22" t="n"/>
      <c r="E85" s="23" t="n"/>
      <c r="F85" s="26">
        <f>IF($B85="","",($C85*$D85+$E85)*Settings!$C$5+($C85*$D85+$E85)*Settings!$C$6+Settings!$C$7+Settings!$C$8*$D85)</f>
        <v/>
      </c>
      <c r="G85" s="26">
        <f>IF($B85="","",IFERROR(SUMIFS(Inventory!$F:$F,Inventory!$K:$K,$B85),0)*$D85)</f>
        <v/>
      </c>
      <c r="H85" s="26">
        <f>IF($B85="","",($C85*$D85+$E85)-$F85-$G85)</f>
        <v/>
      </c>
    </row>
    <row r="86">
      <c r="A86" s="16" t="n"/>
      <c r="B86" s="16" t="n"/>
      <c r="C86" s="18" t="n"/>
      <c r="D86" s="17" t="n"/>
      <c r="E86" s="18" t="n"/>
      <c r="F86" s="26">
        <f>IF($B86="","",($C86*$D86+$E86)*Settings!$C$5+($C86*$D86+$E86)*Settings!$C$6+Settings!$C$7+Settings!$C$8*$D86)</f>
        <v/>
      </c>
      <c r="G86" s="26">
        <f>IF($B86="","",IFERROR(SUMIFS(Inventory!$F:$F,Inventory!$K:$K,$B86),0)*$D86)</f>
        <v/>
      </c>
      <c r="H86" s="26">
        <f>IF($B86="","",($C86*$D86+$E86)-$F86-$G86)</f>
        <v/>
      </c>
    </row>
    <row r="87">
      <c r="A87" s="21" t="n"/>
      <c r="B87" s="21" t="n"/>
      <c r="C87" s="23" t="n"/>
      <c r="D87" s="22" t="n"/>
      <c r="E87" s="23" t="n"/>
      <c r="F87" s="26">
        <f>IF($B87="","",($C87*$D87+$E87)*Settings!$C$5+($C87*$D87+$E87)*Settings!$C$6+Settings!$C$7+Settings!$C$8*$D87)</f>
        <v/>
      </c>
      <c r="G87" s="26">
        <f>IF($B87="","",IFERROR(SUMIFS(Inventory!$F:$F,Inventory!$K:$K,$B87),0)*$D87)</f>
        <v/>
      </c>
      <c r="H87" s="26">
        <f>IF($B87="","",($C87*$D87+$E87)-$F87-$G87)</f>
        <v/>
      </c>
    </row>
    <row r="88">
      <c r="A88" s="16" t="n"/>
      <c r="B88" s="16" t="n"/>
      <c r="C88" s="18" t="n"/>
      <c r="D88" s="17" t="n"/>
      <c r="E88" s="18" t="n"/>
      <c r="F88" s="26">
        <f>IF($B88="","",($C88*$D88+$E88)*Settings!$C$5+($C88*$D88+$E88)*Settings!$C$6+Settings!$C$7+Settings!$C$8*$D88)</f>
        <v/>
      </c>
      <c r="G88" s="26">
        <f>IF($B88="","",IFERROR(SUMIFS(Inventory!$F:$F,Inventory!$K:$K,$B88),0)*$D88)</f>
        <v/>
      </c>
      <c r="H88" s="26">
        <f>IF($B88="","",($C88*$D88+$E88)-$F88-$G88)</f>
        <v/>
      </c>
    </row>
    <row r="89">
      <c r="A89" s="21" t="n"/>
      <c r="B89" s="21" t="n"/>
      <c r="C89" s="23" t="n"/>
      <c r="D89" s="22" t="n"/>
      <c r="E89" s="23" t="n"/>
      <c r="F89" s="26">
        <f>IF($B89="","",($C89*$D89+$E89)*Settings!$C$5+($C89*$D89+$E89)*Settings!$C$6+Settings!$C$7+Settings!$C$8*$D89)</f>
        <v/>
      </c>
      <c r="G89" s="26">
        <f>IF($B89="","",IFERROR(SUMIFS(Inventory!$F:$F,Inventory!$K:$K,$B89),0)*$D89)</f>
        <v/>
      </c>
      <c r="H89" s="26">
        <f>IF($B89="","",($C89*$D89+$E89)-$F89-$G89)</f>
        <v/>
      </c>
    </row>
    <row r="90">
      <c r="A90" s="16" t="n"/>
      <c r="B90" s="16" t="n"/>
      <c r="C90" s="18" t="n"/>
      <c r="D90" s="17" t="n"/>
      <c r="E90" s="18" t="n"/>
      <c r="F90" s="26">
        <f>IF($B90="","",($C90*$D90+$E90)*Settings!$C$5+($C90*$D90+$E90)*Settings!$C$6+Settings!$C$7+Settings!$C$8*$D90)</f>
        <v/>
      </c>
      <c r="G90" s="26">
        <f>IF($B90="","",IFERROR(SUMIFS(Inventory!$F:$F,Inventory!$K:$K,$B90),0)*$D90)</f>
        <v/>
      </c>
      <c r="H90" s="26">
        <f>IF($B90="","",($C90*$D90+$E90)-$F90-$G90)</f>
        <v/>
      </c>
    </row>
    <row r="91">
      <c r="A91" s="21" t="n"/>
      <c r="B91" s="21" t="n"/>
      <c r="C91" s="23" t="n"/>
      <c r="D91" s="22" t="n"/>
      <c r="E91" s="23" t="n"/>
      <c r="F91" s="26">
        <f>IF($B91="","",($C91*$D91+$E91)*Settings!$C$5+($C91*$D91+$E91)*Settings!$C$6+Settings!$C$7+Settings!$C$8*$D91)</f>
        <v/>
      </c>
      <c r="G91" s="26">
        <f>IF($B91="","",IFERROR(SUMIFS(Inventory!$F:$F,Inventory!$K:$K,$B91),0)*$D91)</f>
        <v/>
      </c>
      <c r="H91" s="26">
        <f>IF($B91="","",($C91*$D91+$E91)-$F91-$G91)</f>
        <v/>
      </c>
    </row>
    <row r="92">
      <c r="A92" s="16" t="n"/>
      <c r="B92" s="16" t="n"/>
      <c r="C92" s="18" t="n"/>
      <c r="D92" s="17" t="n"/>
      <c r="E92" s="18" t="n"/>
      <c r="F92" s="26">
        <f>IF($B92="","",($C92*$D92+$E92)*Settings!$C$5+($C92*$D92+$E92)*Settings!$C$6+Settings!$C$7+Settings!$C$8*$D92)</f>
        <v/>
      </c>
      <c r="G92" s="26">
        <f>IF($B92="","",IFERROR(SUMIFS(Inventory!$F:$F,Inventory!$K:$K,$B92),0)*$D92)</f>
        <v/>
      </c>
      <c r="H92" s="26">
        <f>IF($B92="","",($C92*$D92+$E92)-$F92-$G92)</f>
        <v/>
      </c>
    </row>
    <row r="93">
      <c r="A93" s="21" t="n"/>
      <c r="B93" s="21" t="n"/>
      <c r="C93" s="23" t="n"/>
      <c r="D93" s="22" t="n"/>
      <c r="E93" s="23" t="n"/>
      <c r="F93" s="26">
        <f>IF($B93="","",($C93*$D93+$E93)*Settings!$C$5+($C93*$D93+$E93)*Settings!$C$6+Settings!$C$7+Settings!$C$8*$D93)</f>
        <v/>
      </c>
      <c r="G93" s="26">
        <f>IF($B93="","",IFERROR(SUMIFS(Inventory!$F:$F,Inventory!$K:$K,$B93),0)*$D93)</f>
        <v/>
      </c>
      <c r="H93" s="26">
        <f>IF($B93="","",($C93*$D93+$E93)-$F93-$G93)</f>
        <v/>
      </c>
    </row>
    <row r="94">
      <c r="A94" s="16" t="n"/>
      <c r="B94" s="16" t="n"/>
      <c r="C94" s="18" t="n"/>
      <c r="D94" s="17" t="n"/>
      <c r="E94" s="18" t="n"/>
      <c r="F94" s="26">
        <f>IF($B94="","",($C94*$D94+$E94)*Settings!$C$5+($C94*$D94+$E94)*Settings!$C$6+Settings!$C$7+Settings!$C$8*$D94)</f>
        <v/>
      </c>
      <c r="G94" s="26">
        <f>IF($B94="","",IFERROR(SUMIFS(Inventory!$F:$F,Inventory!$K:$K,$B94),0)*$D94)</f>
        <v/>
      </c>
      <c r="H94" s="26">
        <f>IF($B94="","",($C94*$D94+$E94)-$F94-$G94)</f>
        <v/>
      </c>
    </row>
    <row r="95">
      <c r="A95" s="21" t="n"/>
      <c r="B95" s="21" t="n"/>
      <c r="C95" s="23" t="n"/>
      <c r="D95" s="22" t="n"/>
      <c r="E95" s="23" t="n"/>
      <c r="F95" s="26">
        <f>IF($B95="","",($C95*$D95+$E95)*Settings!$C$5+($C95*$D95+$E95)*Settings!$C$6+Settings!$C$7+Settings!$C$8*$D95)</f>
        <v/>
      </c>
      <c r="G95" s="26">
        <f>IF($B95="","",IFERROR(SUMIFS(Inventory!$F:$F,Inventory!$K:$K,$B95),0)*$D95)</f>
        <v/>
      </c>
      <c r="H95" s="26">
        <f>IF($B95="","",($C95*$D95+$E95)-$F95-$G95)</f>
        <v/>
      </c>
    </row>
    <row r="96">
      <c r="A96" s="16" t="n"/>
      <c r="B96" s="16" t="n"/>
      <c r="C96" s="18" t="n"/>
      <c r="D96" s="17" t="n"/>
      <c r="E96" s="18" t="n"/>
      <c r="F96" s="26">
        <f>IF($B96="","",($C96*$D96+$E96)*Settings!$C$5+($C96*$D96+$E96)*Settings!$C$6+Settings!$C$7+Settings!$C$8*$D96)</f>
        <v/>
      </c>
      <c r="G96" s="26">
        <f>IF($B96="","",IFERROR(SUMIFS(Inventory!$F:$F,Inventory!$K:$K,$B96),0)*$D96)</f>
        <v/>
      </c>
      <c r="H96" s="26">
        <f>IF($B96="","",($C96*$D96+$E96)-$F96-$G96)</f>
        <v/>
      </c>
    </row>
    <row r="97">
      <c r="A97" s="21" t="n"/>
      <c r="B97" s="21" t="n"/>
      <c r="C97" s="23" t="n"/>
      <c r="D97" s="22" t="n"/>
      <c r="E97" s="23" t="n"/>
      <c r="F97" s="26">
        <f>IF($B97="","",($C97*$D97+$E97)*Settings!$C$5+($C97*$D97+$E97)*Settings!$C$6+Settings!$C$7+Settings!$C$8*$D97)</f>
        <v/>
      </c>
      <c r="G97" s="26">
        <f>IF($B97="","",IFERROR(SUMIFS(Inventory!$F:$F,Inventory!$K:$K,$B97),0)*$D97)</f>
        <v/>
      </c>
      <c r="H97" s="26">
        <f>IF($B97="","",($C97*$D97+$E97)-$F97-$G97)</f>
        <v/>
      </c>
    </row>
    <row r="98">
      <c r="A98" s="16" t="n"/>
      <c r="B98" s="16" t="n"/>
      <c r="C98" s="18" t="n"/>
      <c r="D98" s="17" t="n"/>
      <c r="E98" s="18" t="n"/>
      <c r="F98" s="26">
        <f>IF($B98="","",($C98*$D98+$E98)*Settings!$C$5+($C98*$D98+$E98)*Settings!$C$6+Settings!$C$7+Settings!$C$8*$D98)</f>
        <v/>
      </c>
      <c r="G98" s="26">
        <f>IF($B98="","",IFERROR(SUMIFS(Inventory!$F:$F,Inventory!$K:$K,$B98),0)*$D98)</f>
        <v/>
      </c>
      <c r="H98" s="26">
        <f>IF($B98="","",($C98*$D98+$E98)-$F98-$G98)</f>
        <v/>
      </c>
    </row>
    <row r="99">
      <c r="A99" s="21" t="n"/>
      <c r="B99" s="21" t="n"/>
      <c r="C99" s="23" t="n"/>
      <c r="D99" s="22" t="n"/>
      <c r="E99" s="23" t="n"/>
      <c r="F99" s="26">
        <f>IF($B99="","",($C99*$D99+$E99)*Settings!$C$5+($C99*$D99+$E99)*Settings!$C$6+Settings!$C$7+Settings!$C$8*$D99)</f>
        <v/>
      </c>
      <c r="G99" s="26">
        <f>IF($B99="","",IFERROR(SUMIFS(Inventory!$F:$F,Inventory!$K:$K,$B99),0)*$D99)</f>
        <v/>
      </c>
      <c r="H99" s="26">
        <f>IF($B99="","",($C99*$D99+$E99)-$F99-$G99)</f>
        <v/>
      </c>
    </row>
    <row r="100">
      <c r="A100" s="16" t="n"/>
      <c r="B100" s="16" t="n"/>
      <c r="C100" s="18" t="n"/>
      <c r="D100" s="17" t="n"/>
      <c r="E100" s="18" t="n"/>
      <c r="F100" s="26">
        <f>IF($B100="","",($C100*$D100+$E100)*Settings!$C$5+($C100*$D100+$E100)*Settings!$C$6+Settings!$C$7+Settings!$C$8*$D100)</f>
        <v/>
      </c>
      <c r="G100" s="26">
        <f>IF($B100="","",IFERROR(SUMIFS(Inventory!$F:$F,Inventory!$K:$K,$B100),0)*$D100)</f>
        <v/>
      </c>
      <c r="H100" s="26">
        <f>IF($B100="","",($C100*$D100+$E100)-$F100-$G100)</f>
        <v/>
      </c>
    </row>
    <row r="101">
      <c r="A101" s="21" t="n"/>
      <c r="B101" s="21" t="n"/>
      <c r="C101" s="23" t="n"/>
      <c r="D101" s="22" t="n"/>
      <c r="E101" s="23" t="n"/>
      <c r="F101" s="26">
        <f>IF($B101="","",($C101*$D101+$E101)*Settings!$C$5+($C101*$D101+$E101)*Settings!$C$6+Settings!$C$7+Settings!$C$8*$D101)</f>
        <v/>
      </c>
      <c r="G101" s="26">
        <f>IF($B101="","",IFERROR(SUMIFS(Inventory!$F:$F,Inventory!$K:$K,$B101),0)*$D101)</f>
        <v/>
      </c>
      <c r="H101" s="26">
        <f>IF($B101="","",($C101*$D101+$E101)-$F101-$G101)</f>
        <v/>
      </c>
    </row>
    <row r="102">
      <c r="A102" s="16" t="n"/>
      <c r="B102" s="16" t="n"/>
      <c r="C102" s="18" t="n"/>
      <c r="D102" s="17" t="n"/>
      <c r="E102" s="18" t="n"/>
      <c r="F102" s="26">
        <f>IF($B102="","",($C102*$D102+$E102)*Settings!$C$5+($C102*$D102+$E102)*Settings!$C$6+Settings!$C$7+Settings!$C$8*$D102)</f>
        <v/>
      </c>
      <c r="G102" s="26">
        <f>IF($B102="","",IFERROR(SUMIFS(Inventory!$F:$F,Inventory!$K:$K,$B102),0)*$D102)</f>
        <v/>
      </c>
      <c r="H102" s="26">
        <f>IF($B102="","",($C102*$D102+$E102)-$F102-$G102)</f>
        <v/>
      </c>
    </row>
    <row r="103">
      <c r="A103" s="21" t="n"/>
      <c r="B103" s="21" t="n"/>
      <c r="C103" s="23" t="n"/>
      <c r="D103" s="22" t="n"/>
      <c r="E103" s="23" t="n"/>
      <c r="F103" s="26">
        <f>IF($B103="","",($C103*$D103+$E103)*Settings!$C$5+($C103*$D103+$E103)*Settings!$C$6+Settings!$C$7+Settings!$C$8*$D103)</f>
        <v/>
      </c>
      <c r="G103" s="26">
        <f>IF($B103="","",IFERROR(SUMIFS(Inventory!$F:$F,Inventory!$K:$K,$B103),0)*$D103)</f>
        <v/>
      </c>
      <c r="H103" s="26">
        <f>IF($B103="","",($C103*$D103+$E103)-$F103-$G103)</f>
        <v/>
      </c>
    </row>
    <row r="104">
      <c r="A104" s="16" t="n"/>
      <c r="B104" s="16" t="n"/>
      <c r="C104" s="18" t="n"/>
      <c r="D104" s="17" t="n"/>
      <c r="E104" s="18" t="n"/>
      <c r="F104" s="26">
        <f>IF($B104="","",($C104*$D104+$E104)*Settings!$C$5+($C104*$D104+$E104)*Settings!$C$6+Settings!$C$7+Settings!$C$8*$D104)</f>
        <v/>
      </c>
      <c r="G104" s="26">
        <f>IF($B104="","",IFERROR(SUMIFS(Inventory!$F:$F,Inventory!$K:$K,$B104),0)*$D104)</f>
        <v/>
      </c>
      <c r="H104" s="26">
        <f>IF($B104="","",($C104*$D104+$E104)-$F104-$G104)</f>
        <v/>
      </c>
    </row>
    <row r="105">
      <c r="A105" s="21" t="n"/>
      <c r="B105" s="21" t="n"/>
      <c r="C105" s="23" t="n"/>
      <c r="D105" s="22" t="n"/>
      <c r="E105" s="23" t="n"/>
      <c r="F105" s="26">
        <f>IF($B105="","",($C105*$D105+$E105)*Settings!$C$5+($C105*$D105+$E105)*Settings!$C$6+Settings!$C$7+Settings!$C$8*$D105)</f>
        <v/>
      </c>
      <c r="G105" s="26">
        <f>IF($B105="","",IFERROR(SUMIFS(Inventory!$F:$F,Inventory!$K:$K,$B105),0)*$D105)</f>
        <v/>
      </c>
      <c r="H105" s="26">
        <f>IF($B105="","",($C105*$D105+$E105)-$F105-$G105)</f>
        <v/>
      </c>
    </row>
    <row r="106">
      <c r="A106" s="16" t="n"/>
      <c r="B106" s="16" t="n"/>
      <c r="C106" s="18" t="n"/>
      <c r="D106" s="17" t="n"/>
      <c r="E106" s="18" t="n"/>
      <c r="F106" s="26">
        <f>IF($B106="","",($C106*$D106+$E106)*Settings!$C$5+($C106*$D106+$E106)*Settings!$C$6+Settings!$C$7+Settings!$C$8*$D106)</f>
        <v/>
      </c>
      <c r="G106" s="26">
        <f>IF($B106="","",IFERROR(SUMIFS(Inventory!$F:$F,Inventory!$K:$K,$B106),0)*$D106)</f>
        <v/>
      </c>
      <c r="H106" s="26">
        <f>IF($B106="","",($C106*$D106+$E106)-$F106-$G106)</f>
        <v/>
      </c>
    </row>
    <row r="107">
      <c r="A107" s="21" t="n"/>
      <c r="B107" s="21" t="n"/>
      <c r="C107" s="23" t="n"/>
      <c r="D107" s="22" t="n"/>
      <c r="E107" s="23" t="n"/>
      <c r="F107" s="26">
        <f>IF($B107="","",($C107*$D107+$E107)*Settings!$C$5+($C107*$D107+$E107)*Settings!$C$6+Settings!$C$7+Settings!$C$8*$D107)</f>
        <v/>
      </c>
      <c r="G107" s="26">
        <f>IF($B107="","",IFERROR(SUMIFS(Inventory!$F:$F,Inventory!$K:$K,$B107),0)*$D107)</f>
        <v/>
      </c>
      <c r="H107" s="26">
        <f>IF($B107="","",($C107*$D107+$E107)-$F107-$G107)</f>
        <v/>
      </c>
    </row>
    <row r="108">
      <c r="A108" s="16" t="n"/>
      <c r="B108" s="16" t="n"/>
      <c r="C108" s="18" t="n"/>
      <c r="D108" s="17" t="n"/>
      <c r="E108" s="18" t="n"/>
      <c r="F108" s="26">
        <f>IF($B108="","",($C108*$D108+$E108)*Settings!$C$5+($C108*$D108+$E108)*Settings!$C$6+Settings!$C$7+Settings!$C$8*$D108)</f>
        <v/>
      </c>
      <c r="G108" s="26">
        <f>IF($B108="","",IFERROR(SUMIFS(Inventory!$F:$F,Inventory!$K:$K,$B108),0)*$D108)</f>
        <v/>
      </c>
      <c r="H108" s="26">
        <f>IF($B108="","",($C108*$D108+$E108)-$F108-$G108)</f>
        <v/>
      </c>
    </row>
    <row r="109">
      <c r="A109" s="21" t="n"/>
      <c r="B109" s="21" t="n"/>
      <c r="C109" s="23" t="n"/>
      <c r="D109" s="22" t="n"/>
      <c r="E109" s="23" t="n"/>
      <c r="F109" s="26">
        <f>IF($B109="","",($C109*$D109+$E109)*Settings!$C$5+($C109*$D109+$E109)*Settings!$C$6+Settings!$C$7+Settings!$C$8*$D109)</f>
        <v/>
      </c>
      <c r="G109" s="26">
        <f>IF($B109="","",IFERROR(SUMIFS(Inventory!$F:$F,Inventory!$K:$K,$B109),0)*$D109)</f>
        <v/>
      </c>
      <c r="H109" s="26">
        <f>IF($B109="","",($C109*$D109+$E109)-$F109-$G109)</f>
        <v/>
      </c>
    </row>
    <row r="110">
      <c r="A110" s="16" t="n"/>
      <c r="B110" s="16" t="n"/>
      <c r="C110" s="18" t="n"/>
      <c r="D110" s="17" t="n"/>
      <c r="E110" s="18" t="n"/>
      <c r="F110" s="26">
        <f>IF($B110="","",($C110*$D110+$E110)*Settings!$C$5+($C110*$D110+$E110)*Settings!$C$6+Settings!$C$7+Settings!$C$8*$D110)</f>
        <v/>
      </c>
      <c r="G110" s="26">
        <f>IF($B110="","",IFERROR(SUMIFS(Inventory!$F:$F,Inventory!$K:$K,$B110),0)*$D110)</f>
        <v/>
      </c>
      <c r="H110" s="26">
        <f>IF($B110="","",($C110*$D110+$E110)-$F110-$G110)</f>
        <v/>
      </c>
    </row>
    <row r="111">
      <c r="A111" s="21" t="n"/>
      <c r="B111" s="21" t="n"/>
      <c r="C111" s="23" t="n"/>
      <c r="D111" s="22" t="n"/>
      <c r="E111" s="23" t="n"/>
      <c r="F111" s="26">
        <f>IF($B111="","",($C111*$D111+$E111)*Settings!$C$5+($C111*$D111+$E111)*Settings!$C$6+Settings!$C$7+Settings!$C$8*$D111)</f>
        <v/>
      </c>
      <c r="G111" s="26">
        <f>IF($B111="","",IFERROR(SUMIFS(Inventory!$F:$F,Inventory!$K:$K,$B111),0)*$D111)</f>
        <v/>
      </c>
      <c r="H111" s="26">
        <f>IF($B111="","",($C111*$D111+$E111)-$F111-$G111)</f>
        <v/>
      </c>
    </row>
    <row r="112">
      <c r="A112" s="16" t="n"/>
      <c r="B112" s="16" t="n"/>
      <c r="C112" s="18" t="n"/>
      <c r="D112" s="17" t="n"/>
      <c r="E112" s="18" t="n"/>
      <c r="F112" s="26">
        <f>IF($B112="","",($C112*$D112+$E112)*Settings!$C$5+($C112*$D112+$E112)*Settings!$C$6+Settings!$C$7+Settings!$C$8*$D112)</f>
        <v/>
      </c>
      <c r="G112" s="26">
        <f>IF($B112="","",IFERROR(SUMIFS(Inventory!$F:$F,Inventory!$K:$K,$B112),0)*$D112)</f>
        <v/>
      </c>
      <c r="H112" s="26">
        <f>IF($B112="","",($C112*$D112+$E112)-$F112-$G112)</f>
        <v/>
      </c>
    </row>
    <row r="113">
      <c r="A113" s="21" t="n"/>
      <c r="B113" s="21" t="n"/>
      <c r="C113" s="23" t="n"/>
      <c r="D113" s="22" t="n"/>
      <c r="E113" s="23" t="n"/>
      <c r="F113" s="26">
        <f>IF($B113="","",($C113*$D113+$E113)*Settings!$C$5+($C113*$D113+$E113)*Settings!$C$6+Settings!$C$7+Settings!$C$8*$D113)</f>
        <v/>
      </c>
      <c r="G113" s="26">
        <f>IF($B113="","",IFERROR(SUMIFS(Inventory!$F:$F,Inventory!$K:$K,$B113),0)*$D113)</f>
        <v/>
      </c>
      <c r="H113" s="26">
        <f>IF($B113="","",($C113*$D113+$E113)-$F113-$G113)</f>
        <v/>
      </c>
    </row>
    <row r="114">
      <c r="A114" s="16" t="n"/>
      <c r="B114" s="16" t="n"/>
      <c r="C114" s="18" t="n"/>
      <c r="D114" s="17" t="n"/>
      <c r="E114" s="18" t="n"/>
      <c r="F114" s="26">
        <f>IF($B114="","",($C114*$D114+$E114)*Settings!$C$5+($C114*$D114+$E114)*Settings!$C$6+Settings!$C$7+Settings!$C$8*$D114)</f>
        <v/>
      </c>
      <c r="G114" s="26">
        <f>IF($B114="","",IFERROR(SUMIFS(Inventory!$F:$F,Inventory!$K:$K,$B114),0)*$D114)</f>
        <v/>
      </c>
      <c r="H114" s="26">
        <f>IF($B114="","",($C114*$D114+$E114)-$F114-$G114)</f>
        <v/>
      </c>
    </row>
    <row r="115">
      <c r="A115" s="21" t="n"/>
      <c r="B115" s="21" t="n"/>
      <c r="C115" s="23" t="n"/>
      <c r="D115" s="22" t="n"/>
      <c r="E115" s="23" t="n"/>
      <c r="F115" s="26">
        <f>IF($B115="","",($C115*$D115+$E115)*Settings!$C$5+($C115*$D115+$E115)*Settings!$C$6+Settings!$C$7+Settings!$C$8*$D115)</f>
        <v/>
      </c>
      <c r="G115" s="26">
        <f>IF($B115="","",IFERROR(SUMIFS(Inventory!$F:$F,Inventory!$K:$K,$B115),0)*$D115)</f>
        <v/>
      </c>
      <c r="H115" s="26">
        <f>IF($B115="","",($C115*$D115+$E115)-$F115-$G115)</f>
        <v/>
      </c>
    </row>
    <row r="116">
      <c r="A116" s="16" t="n"/>
      <c r="B116" s="16" t="n"/>
      <c r="C116" s="18" t="n"/>
      <c r="D116" s="17" t="n"/>
      <c r="E116" s="18" t="n"/>
      <c r="F116" s="26">
        <f>IF($B116="","",($C116*$D116+$E116)*Settings!$C$5+($C116*$D116+$E116)*Settings!$C$6+Settings!$C$7+Settings!$C$8*$D116)</f>
        <v/>
      </c>
      <c r="G116" s="26">
        <f>IF($B116="","",IFERROR(SUMIFS(Inventory!$F:$F,Inventory!$K:$K,$B116),0)*$D116)</f>
        <v/>
      </c>
      <c r="H116" s="26">
        <f>IF($B116="","",($C116*$D116+$E116)-$F116-$G116)</f>
        <v/>
      </c>
    </row>
    <row r="117">
      <c r="A117" s="21" t="n"/>
      <c r="B117" s="21" t="n"/>
      <c r="C117" s="23" t="n"/>
      <c r="D117" s="22" t="n"/>
      <c r="E117" s="23" t="n"/>
      <c r="F117" s="26">
        <f>IF($B117="","",($C117*$D117+$E117)*Settings!$C$5+($C117*$D117+$E117)*Settings!$C$6+Settings!$C$7+Settings!$C$8*$D117)</f>
        <v/>
      </c>
      <c r="G117" s="26">
        <f>IF($B117="","",IFERROR(SUMIFS(Inventory!$F:$F,Inventory!$K:$K,$B117),0)*$D117)</f>
        <v/>
      </c>
      <c r="H117" s="26">
        <f>IF($B117="","",($C117*$D117+$E117)-$F117-$G117)</f>
        <v/>
      </c>
    </row>
    <row r="118">
      <c r="A118" s="16" t="n"/>
      <c r="B118" s="16" t="n"/>
      <c r="C118" s="18" t="n"/>
      <c r="D118" s="17" t="n"/>
      <c r="E118" s="18" t="n"/>
      <c r="F118" s="26">
        <f>IF($B118="","",($C118*$D118+$E118)*Settings!$C$5+($C118*$D118+$E118)*Settings!$C$6+Settings!$C$7+Settings!$C$8*$D118)</f>
        <v/>
      </c>
      <c r="G118" s="26">
        <f>IF($B118="","",IFERROR(SUMIFS(Inventory!$F:$F,Inventory!$K:$K,$B118),0)*$D118)</f>
        <v/>
      </c>
      <c r="H118" s="26">
        <f>IF($B118="","",($C118*$D118+$E118)-$F118-$G118)</f>
        <v/>
      </c>
    </row>
    <row r="119">
      <c r="A119" s="21" t="n"/>
      <c r="B119" s="21" t="n"/>
      <c r="C119" s="23" t="n"/>
      <c r="D119" s="22" t="n"/>
      <c r="E119" s="23" t="n"/>
      <c r="F119" s="26">
        <f>IF($B119="","",($C119*$D119+$E119)*Settings!$C$5+($C119*$D119+$E119)*Settings!$C$6+Settings!$C$7+Settings!$C$8*$D119)</f>
        <v/>
      </c>
      <c r="G119" s="26">
        <f>IF($B119="","",IFERROR(SUMIFS(Inventory!$F:$F,Inventory!$K:$K,$B119),0)*$D119)</f>
        <v/>
      </c>
      <c r="H119" s="26">
        <f>IF($B119="","",($C119*$D119+$E119)-$F119-$G119)</f>
        <v/>
      </c>
    </row>
    <row r="120">
      <c r="A120" s="16" t="n"/>
      <c r="B120" s="16" t="n"/>
      <c r="C120" s="18" t="n"/>
      <c r="D120" s="17" t="n"/>
      <c r="E120" s="18" t="n"/>
      <c r="F120" s="26">
        <f>IF($B120="","",($C120*$D120+$E120)*Settings!$C$5+($C120*$D120+$E120)*Settings!$C$6+Settings!$C$7+Settings!$C$8*$D120)</f>
        <v/>
      </c>
      <c r="G120" s="26">
        <f>IF($B120="","",IFERROR(SUMIFS(Inventory!$F:$F,Inventory!$K:$K,$B120),0)*$D120)</f>
        <v/>
      </c>
      <c r="H120" s="26">
        <f>IF($B120="","",($C120*$D120+$E120)-$F120-$G120)</f>
        <v/>
      </c>
    </row>
    <row r="121">
      <c r="A121" s="21" t="n"/>
      <c r="B121" s="21" t="n"/>
      <c r="C121" s="23" t="n"/>
      <c r="D121" s="22" t="n"/>
      <c r="E121" s="23" t="n"/>
      <c r="F121" s="26">
        <f>IF($B121="","",($C121*$D121+$E121)*Settings!$C$5+($C121*$D121+$E121)*Settings!$C$6+Settings!$C$7+Settings!$C$8*$D121)</f>
        <v/>
      </c>
      <c r="G121" s="26">
        <f>IF($B121="","",IFERROR(SUMIFS(Inventory!$F:$F,Inventory!$K:$K,$B121),0)*$D121)</f>
        <v/>
      </c>
      <c r="H121" s="26">
        <f>IF($B121="","",($C121*$D121+$E121)-$F121-$G121)</f>
        <v/>
      </c>
    </row>
    <row r="122">
      <c r="A122" s="16" t="n"/>
      <c r="B122" s="16" t="n"/>
      <c r="C122" s="18" t="n"/>
      <c r="D122" s="17" t="n"/>
      <c r="E122" s="18" t="n"/>
      <c r="F122" s="26">
        <f>IF($B122="","",($C122*$D122+$E122)*Settings!$C$5+($C122*$D122+$E122)*Settings!$C$6+Settings!$C$7+Settings!$C$8*$D122)</f>
        <v/>
      </c>
      <c r="G122" s="26">
        <f>IF($B122="","",IFERROR(SUMIFS(Inventory!$F:$F,Inventory!$K:$K,$B122),0)*$D122)</f>
        <v/>
      </c>
      <c r="H122" s="26">
        <f>IF($B122="","",($C122*$D122+$E122)-$F122-$G122)</f>
        <v/>
      </c>
    </row>
    <row r="123">
      <c r="A123" s="21" t="n"/>
      <c r="B123" s="21" t="n"/>
      <c r="C123" s="23" t="n"/>
      <c r="D123" s="22" t="n"/>
      <c r="E123" s="23" t="n"/>
      <c r="F123" s="26">
        <f>IF($B123="","",($C123*$D123+$E123)*Settings!$C$5+($C123*$D123+$E123)*Settings!$C$6+Settings!$C$7+Settings!$C$8*$D123)</f>
        <v/>
      </c>
      <c r="G123" s="26">
        <f>IF($B123="","",IFERROR(SUMIFS(Inventory!$F:$F,Inventory!$K:$K,$B123),0)*$D123)</f>
        <v/>
      </c>
      <c r="H123" s="26">
        <f>IF($B123="","",($C123*$D123+$E123)-$F123-$G123)</f>
        <v/>
      </c>
    </row>
    <row r="124">
      <c r="A124" s="16" t="n"/>
      <c r="B124" s="16" t="n"/>
      <c r="C124" s="18" t="n"/>
      <c r="D124" s="17" t="n"/>
      <c r="E124" s="18" t="n"/>
      <c r="F124" s="26">
        <f>IF($B124="","",($C124*$D124+$E124)*Settings!$C$5+($C124*$D124+$E124)*Settings!$C$6+Settings!$C$7+Settings!$C$8*$D124)</f>
        <v/>
      </c>
      <c r="G124" s="26">
        <f>IF($B124="","",IFERROR(SUMIFS(Inventory!$F:$F,Inventory!$K:$K,$B124),0)*$D124)</f>
        <v/>
      </c>
      <c r="H124" s="26">
        <f>IF($B124="","",($C124*$D124+$E124)-$F124-$G124)</f>
        <v/>
      </c>
    </row>
    <row r="125">
      <c r="A125" s="21" t="n"/>
      <c r="B125" s="21" t="n"/>
      <c r="C125" s="23" t="n"/>
      <c r="D125" s="22" t="n"/>
      <c r="E125" s="23" t="n"/>
      <c r="F125" s="26">
        <f>IF($B125="","",($C125*$D125+$E125)*Settings!$C$5+($C125*$D125+$E125)*Settings!$C$6+Settings!$C$7+Settings!$C$8*$D125)</f>
        <v/>
      </c>
      <c r="G125" s="26">
        <f>IF($B125="","",IFERROR(SUMIFS(Inventory!$F:$F,Inventory!$K:$K,$B125),0)*$D125)</f>
        <v/>
      </c>
      <c r="H125" s="26">
        <f>IF($B125="","",($C125*$D125+$E125)-$F125-$G125)</f>
        <v/>
      </c>
    </row>
    <row r="126">
      <c r="A126" s="16" t="n"/>
      <c r="B126" s="16" t="n"/>
      <c r="C126" s="18" t="n"/>
      <c r="D126" s="17" t="n"/>
      <c r="E126" s="18" t="n"/>
      <c r="F126" s="26">
        <f>IF($B126="","",($C126*$D126+$E126)*Settings!$C$5+($C126*$D126+$E126)*Settings!$C$6+Settings!$C$7+Settings!$C$8*$D126)</f>
        <v/>
      </c>
      <c r="G126" s="26">
        <f>IF($B126="","",IFERROR(SUMIFS(Inventory!$F:$F,Inventory!$K:$K,$B126),0)*$D126)</f>
        <v/>
      </c>
      <c r="H126" s="26">
        <f>IF($B126="","",($C126*$D126+$E126)-$F126-$G126)</f>
        <v/>
      </c>
    </row>
    <row r="127">
      <c r="A127" s="21" t="n"/>
      <c r="B127" s="21" t="n"/>
      <c r="C127" s="23" t="n"/>
      <c r="D127" s="22" t="n"/>
      <c r="E127" s="23" t="n"/>
      <c r="F127" s="26">
        <f>IF($B127="","",($C127*$D127+$E127)*Settings!$C$5+($C127*$D127+$E127)*Settings!$C$6+Settings!$C$7+Settings!$C$8*$D127)</f>
        <v/>
      </c>
      <c r="G127" s="26">
        <f>IF($B127="","",IFERROR(SUMIFS(Inventory!$F:$F,Inventory!$K:$K,$B127),0)*$D127)</f>
        <v/>
      </c>
      <c r="H127" s="26">
        <f>IF($B127="","",($C127*$D127+$E127)-$F127-$G127)</f>
        <v/>
      </c>
    </row>
    <row r="128">
      <c r="A128" s="16" t="n"/>
      <c r="B128" s="16" t="n"/>
      <c r="C128" s="18" t="n"/>
      <c r="D128" s="17" t="n"/>
      <c r="E128" s="18" t="n"/>
      <c r="F128" s="26">
        <f>IF($B128="","",($C128*$D128+$E128)*Settings!$C$5+($C128*$D128+$E128)*Settings!$C$6+Settings!$C$7+Settings!$C$8*$D128)</f>
        <v/>
      </c>
      <c r="G128" s="26">
        <f>IF($B128="","",IFERROR(SUMIFS(Inventory!$F:$F,Inventory!$K:$K,$B128),0)*$D128)</f>
        <v/>
      </c>
      <c r="H128" s="26">
        <f>IF($B128="","",($C128*$D128+$E128)-$F128-$G128)</f>
        <v/>
      </c>
    </row>
    <row r="129">
      <c r="A129" s="21" t="n"/>
      <c r="B129" s="21" t="n"/>
      <c r="C129" s="23" t="n"/>
      <c r="D129" s="22" t="n"/>
      <c r="E129" s="23" t="n"/>
      <c r="F129" s="26">
        <f>IF($B129="","",($C129*$D129+$E129)*Settings!$C$5+($C129*$D129+$E129)*Settings!$C$6+Settings!$C$7+Settings!$C$8*$D129)</f>
        <v/>
      </c>
      <c r="G129" s="26">
        <f>IF($B129="","",IFERROR(SUMIFS(Inventory!$F:$F,Inventory!$K:$K,$B129),0)*$D129)</f>
        <v/>
      </c>
      <c r="H129" s="26">
        <f>IF($B129="","",($C129*$D129+$E129)-$F129-$G129)</f>
        <v/>
      </c>
    </row>
    <row r="130">
      <c r="A130" s="16" t="n"/>
      <c r="B130" s="16" t="n"/>
      <c r="C130" s="18" t="n"/>
      <c r="D130" s="17" t="n"/>
      <c r="E130" s="18" t="n"/>
      <c r="F130" s="26">
        <f>IF($B130="","",($C130*$D130+$E130)*Settings!$C$5+($C130*$D130+$E130)*Settings!$C$6+Settings!$C$7+Settings!$C$8*$D130)</f>
        <v/>
      </c>
      <c r="G130" s="26">
        <f>IF($B130="","",IFERROR(SUMIFS(Inventory!$F:$F,Inventory!$K:$K,$B130),0)*$D130)</f>
        <v/>
      </c>
      <c r="H130" s="26">
        <f>IF($B130="","",($C130*$D130+$E130)-$F130-$G130)</f>
        <v/>
      </c>
    </row>
    <row r="131">
      <c r="A131" s="21" t="n"/>
      <c r="B131" s="21" t="n"/>
      <c r="C131" s="23" t="n"/>
      <c r="D131" s="22" t="n"/>
      <c r="E131" s="23" t="n"/>
      <c r="F131" s="26">
        <f>IF($B131="","",($C131*$D131+$E131)*Settings!$C$5+($C131*$D131+$E131)*Settings!$C$6+Settings!$C$7+Settings!$C$8*$D131)</f>
        <v/>
      </c>
      <c r="G131" s="26">
        <f>IF($B131="","",IFERROR(SUMIFS(Inventory!$F:$F,Inventory!$K:$K,$B131),0)*$D131)</f>
        <v/>
      </c>
      <c r="H131" s="26">
        <f>IF($B131="","",($C131*$D131+$E131)-$F131-$G131)</f>
        <v/>
      </c>
    </row>
    <row r="132">
      <c r="A132" s="16" t="n"/>
      <c r="B132" s="16" t="n"/>
      <c r="C132" s="18" t="n"/>
      <c r="D132" s="17" t="n"/>
      <c r="E132" s="18" t="n"/>
      <c r="F132" s="26">
        <f>IF($B132="","",($C132*$D132+$E132)*Settings!$C$5+($C132*$D132+$E132)*Settings!$C$6+Settings!$C$7+Settings!$C$8*$D132)</f>
        <v/>
      </c>
      <c r="G132" s="26">
        <f>IF($B132="","",IFERROR(SUMIFS(Inventory!$F:$F,Inventory!$K:$K,$B132),0)*$D132)</f>
        <v/>
      </c>
      <c r="H132" s="26">
        <f>IF($B132="","",($C132*$D132+$E132)-$F132-$G132)</f>
        <v/>
      </c>
    </row>
    <row r="133">
      <c r="A133" s="21" t="n"/>
      <c r="B133" s="21" t="n"/>
      <c r="C133" s="23" t="n"/>
      <c r="D133" s="22" t="n"/>
      <c r="E133" s="23" t="n"/>
      <c r="F133" s="26">
        <f>IF($B133="","",($C133*$D133+$E133)*Settings!$C$5+($C133*$D133+$E133)*Settings!$C$6+Settings!$C$7+Settings!$C$8*$D133)</f>
        <v/>
      </c>
      <c r="G133" s="26">
        <f>IF($B133="","",IFERROR(SUMIFS(Inventory!$F:$F,Inventory!$K:$K,$B133),0)*$D133)</f>
        <v/>
      </c>
      <c r="H133" s="26">
        <f>IF($B133="","",($C133*$D133+$E133)-$F133-$G133)</f>
        <v/>
      </c>
    </row>
    <row r="134">
      <c r="A134" s="16" t="n"/>
      <c r="B134" s="16" t="n"/>
      <c r="C134" s="18" t="n"/>
      <c r="D134" s="17" t="n"/>
      <c r="E134" s="18" t="n"/>
      <c r="F134" s="26">
        <f>IF($B134="","",($C134*$D134+$E134)*Settings!$C$5+($C134*$D134+$E134)*Settings!$C$6+Settings!$C$7+Settings!$C$8*$D134)</f>
        <v/>
      </c>
      <c r="G134" s="26">
        <f>IF($B134="","",IFERROR(SUMIFS(Inventory!$F:$F,Inventory!$K:$K,$B134),0)*$D134)</f>
        <v/>
      </c>
      <c r="H134" s="26">
        <f>IF($B134="","",($C134*$D134+$E134)-$F134-$G134)</f>
        <v/>
      </c>
    </row>
    <row r="135">
      <c r="A135" s="21" t="n"/>
      <c r="B135" s="21" t="n"/>
      <c r="C135" s="23" t="n"/>
      <c r="D135" s="22" t="n"/>
      <c r="E135" s="23" t="n"/>
      <c r="F135" s="26">
        <f>IF($B135="","",($C135*$D135+$E135)*Settings!$C$5+($C135*$D135+$E135)*Settings!$C$6+Settings!$C$7+Settings!$C$8*$D135)</f>
        <v/>
      </c>
      <c r="G135" s="26">
        <f>IF($B135="","",IFERROR(SUMIFS(Inventory!$F:$F,Inventory!$K:$K,$B135),0)*$D135)</f>
        <v/>
      </c>
      <c r="H135" s="26">
        <f>IF($B135="","",($C135*$D135+$E135)-$F135-$G135)</f>
        <v/>
      </c>
    </row>
    <row r="136">
      <c r="A136" s="16" t="n"/>
      <c r="B136" s="16" t="n"/>
      <c r="C136" s="18" t="n"/>
      <c r="D136" s="17" t="n"/>
      <c r="E136" s="18" t="n"/>
      <c r="F136" s="26">
        <f>IF($B136="","",($C136*$D136+$E136)*Settings!$C$5+($C136*$D136+$E136)*Settings!$C$6+Settings!$C$7+Settings!$C$8*$D136)</f>
        <v/>
      </c>
      <c r="G136" s="26">
        <f>IF($B136="","",IFERROR(SUMIFS(Inventory!$F:$F,Inventory!$K:$K,$B136),0)*$D136)</f>
        <v/>
      </c>
      <c r="H136" s="26">
        <f>IF($B136="","",($C136*$D136+$E136)-$F136-$G136)</f>
        <v/>
      </c>
    </row>
    <row r="137">
      <c r="A137" s="21" t="n"/>
      <c r="B137" s="21" t="n"/>
      <c r="C137" s="23" t="n"/>
      <c r="D137" s="22" t="n"/>
      <c r="E137" s="23" t="n"/>
      <c r="F137" s="26">
        <f>IF($B137="","",($C137*$D137+$E137)*Settings!$C$5+($C137*$D137+$E137)*Settings!$C$6+Settings!$C$7+Settings!$C$8*$D137)</f>
        <v/>
      </c>
      <c r="G137" s="26">
        <f>IF($B137="","",IFERROR(SUMIFS(Inventory!$F:$F,Inventory!$K:$K,$B137),0)*$D137)</f>
        <v/>
      </c>
      <c r="H137" s="26">
        <f>IF($B137="","",($C137*$D137+$E137)-$F137-$G137)</f>
        <v/>
      </c>
    </row>
    <row r="138">
      <c r="A138" s="16" t="n"/>
      <c r="B138" s="16" t="n"/>
      <c r="C138" s="18" t="n"/>
      <c r="D138" s="17" t="n"/>
      <c r="E138" s="18" t="n"/>
      <c r="F138" s="26">
        <f>IF($B138="","",($C138*$D138+$E138)*Settings!$C$5+($C138*$D138+$E138)*Settings!$C$6+Settings!$C$7+Settings!$C$8*$D138)</f>
        <v/>
      </c>
      <c r="G138" s="26">
        <f>IF($B138="","",IFERROR(SUMIFS(Inventory!$F:$F,Inventory!$K:$K,$B138),0)*$D138)</f>
        <v/>
      </c>
      <c r="H138" s="26">
        <f>IF($B138="","",($C138*$D138+$E138)-$F138-$G138)</f>
        <v/>
      </c>
    </row>
    <row r="139">
      <c r="A139" s="21" t="n"/>
      <c r="B139" s="21" t="n"/>
      <c r="C139" s="23" t="n"/>
      <c r="D139" s="22" t="n"/>
      <c r="E139" s="23" t="n"/>
      <c r="F139" s="26">
        <f>IF($B139="","",($C139*$D139+$E139)*Settings!$C$5+($C139*$D139+$E139)*Settings!$C$6+Settings!$C$7+Settings!$C$8*$D139)</f>
        <v/>
      </c>
      <c r="G139" s="26">
        <f>IF($B139="","",IFERROR(SUMIFS(Inventory!$F:$F,Inventory!$K:$K,$B139),0)*$D139)</f>
        <v/>
      </c>
      <c r="H139" s="26">
        <f>IF($B139="","",($C139*$D139+$E139)-$F139-$G139)</f>
        <v/>
      </c>
    </row>
    <row r="140">
      <c r="A140" s="16" t="n"/>
      <c r="B140" s="16" t="n"/>
      <c r="C140" s="18" t="n"/>
      <c r="D140" s="17" t="n"/>
      <c r="E140" s="18" t="n"/>
      <c r="F140" s="26">
        <f>IF($B140="","",($C140*$D140+$E140)*Settings!$C$5+($C140*$D140+$E140)*Settings!$C$6+Settings!$C$7+Settings!$C$8*$D140)</f>
        <v/>
      </c>
      <c r="G140" s="26">
        <f>IF($B140="","",IFERROR(SUMIFS(Inventory!$F:$F,Inventory!$K:$K,$B140),0)*$D140)</f>
        <v/>
      </c>
      <c r="H140" s="26">
        <f>IF($B140="","",($C140*$D140+$E140)-$F140-$G140)</f>
        <v/>
      </c>
    </row>
    <row r="141">
      <c r="A141" s="21" t="n"/>
      <c r="B141" s="21" t="n"/>
      <c r="C141" s="23" t="n"/>
      <c r="D141" s="22" t="n"/>
      <c r="E141" s="23" t="n"/>
      <c r="F141" s="26">
        <f>IF($B141="","",($C141*$D141+$E141)*Settings!$C$5+($C141*$D141+$E141)*Settings!$C$6+Settings!$C$7+Settings!$C$8*$D141)</f>
        <v/>
      </c>
      <c r="G141" s="26">
        <f>IF($B141="","",IFERROR(SUMIFS(Inventory!$F:$F,Inventory!$K:$K,$B141),0)*$D141)</f>
        <v/>
      </c>
      <c r="H141" s="26">
        <f>IF($B141="","",($C141*$D141+$E141)-$F141-$G141)</f>
        <v/>
      </c>
    </row>
    <row r="142">
      <c r="A142" s="16" t="n"/>
      <c r="B142" s="16" t="n"/>
      <c r="C142" s="18" t="n"/>
      <c r="D142" s="17" t="n"/>
      <c r="E142" s="18" t="n"/>
      <c r="F142" s="26">
        <f>IF($B142="","",($C142*$D142+$E142)*Settings!$C$5+($C142*$D142+$E142)*Settings!$C$6+Settings!$C$7+Settings!$C$8*$D142)</f>
        <v/>
      </c>
      <c r="G142" s="26">
        <f>IF($B142="","",IFERROR(SUMIFS(Inventory!$F:$F,Inventory!$K:$K,$B142),0)*$D142)</f>
        <v/>
      </c>
      <c r="H142" s="26">
        <f>IF($B142="","",($C142*$D142+$E142)-$F142-$G142)</f>
        <v/>
      </c>
    </row>
    <row r="143">
      <c r="A143" s="21" t="n"/>
      <c r="B143" s="21" t="n"/>
      <c r="C143" s="23" t="n"/>
      <c r="D143" s="22" t="n"/>
      <c r="E143" s="23" t="n"/>
      <c r="F143" s="26">
        <f>IF($B143="","",($C143*$D143+$E143)*Settings!$C$5+($C143*$D143+$E143)*Settings!$C$6+Settings!$C$7+Settings!$C$8*$D143)</f>
        <v/>
      </c>
      <c r="G143" s="26">
        <f>IF($B143="","",IFERROR(SUMIFS(Inventory!$F:$F,Inventory!$K:$K,$B143),0)*$D143)</f>
        <v/>
      </c>
      <c r="H143" s="26">
        <f>IF($B143="","",($C143*$D143+$E143)-$F143-$G143)</f>
        <v/>
      </c>
    </row>
    <row r="144">
      <c r="A144" s="16" t="n"/>
      <c r="B144" s="16" t="n"/>
      <c r="C144" s="18" t="n"/>
      <c r="D144" s="17" t="n"/>
      <c r="E144" s="18" t="n"/>
      <c r="F144" s="26">
        <f>IF($B144="","",($C144*$D144+$E144)*Settings!$C$5+($C144*$D144+$E144)*Settings!$C$6+Settings!$C$7+Settings!$C$8*$D144)</f>
        <v/>
      </c>
      <c r="G144" s="26">
        <f>IF($B144="","",IFERROR(SUMIFS(Inventory!$F:$F,Inventory!$K:$K,$B144),0)*$D144)</f>
        <v/>
      </c>
      <c r="H144" s="26">
        <f>IF($B144="","",($C144*$D144+$E144)-$F144-$G144)</f>
        <v/>
      </c>
    </row>
    <row r="145">
      <c r="A145" s="21" t="n"/>
      <c r="B145" s="21" t="n"/>
      <c r="C145" s="23" t="n"/>
      <c r="D145" s="22" t="n"/>
      <c r="E145" s="23" t="n"/>
      <c r="F145" s="26">
        <f>IF($B145="","",($C145*$D145+$E145)*Settings!$C$5+($C145*$D145+$E145)*Settings!$C$6+Settings!$C$7+Settings!$C$8*$D145)</f>
        <v/>
      </c>
      <c r="G145" s="26">
        <f>IF($B145="","",IFERROR(SUMIFS(Inventory!$F:$F,Inventory!$K:$K,$B145),0)*$D145)</f>
        <v/>
      </c>
      <c r="H145" s="26">
        <f>IF($B145="","",($C145*$D145+$E145)-$F145-$G145)</f>
        <v/>
      </c>
    </row>
    <row r="146">
      <c r="A146" s="16" t="n"/>
      <c r="B146" s="16" t="n"/>
      <c r="C146" s="18" t="n"/>
      <c r="D146" s="17" t="n"/>
      <c r="E146" s="18" t="n"/>
      <c r="F146" s="26">
        <f>IF($B146="","",($C146*$D146+$E146)*Settings!$C$5+($C146*$D146+$E146)*Settings!$C$6+Settings!$C$7+Settings!$C$8*$D146)</f>
        <v/>
      </c>
      <c r="G146" s="26">
        <f>IF($B146="","",IFERROR(SUMIFS(Inventory!$F:$F,Inventory!$K:$K,$B146),0)*$D146)</f>
        <v/>
      </c>
      <c r="H146" s="26">
        <f>IF($B146="","",($C146*$D146+$E146)-$F146-$G146)</f>
        <v/>
      </c>
    </row>
    <row r="147">
      <c r="A147" s="21" t="n"/>
      <c r="B147" s="21" t="n"/>
      <c r="C147" s="23" t="n"/>
      <c r="D147" s="22" t="n"/>
      <c r="E147" s="23" t="n"/>
      <c r="F147" s="26">
        <f>IF($B147="","",($C147*$D147+$E147)*Settings!$C$5+($C147*$D147+$E147)*Settings!$C$6+Settings!$C$7+Settings!$C$8*$D147)</f>
        <v/>
      </c>
      <c r="G147" s="26">
        <f>IF($B147="","",IFERROR(SUMIFS(Inventory!$F:$F,Inventory!$K:$K,$B147),0)*$D147)</f>
        <v/>
      </c>
      <c r="H147" s="26">
        <f>IF($B147="","",($C147*$D147+$E147)-$F147-$G147)</f>
        <v/>
      </c>
    </row>
    <row r="148">
      <c r="A148" s="16" t="n"/>
      <c r="B148" s="16" t="n"/>
      <c r="C148" s="18" t="n"/>
      <c r="D148" s="17" t="n"/>
      <c r="E148" s="18" t="n"/>
      <c r="F148" s="26">
        <f>IF($B148="","",($C148*$D148+$E148)*Settings!$C$5+($C148*$D148+$E148)*Settings!$C$6+Settings!$C$7+Settings!$C$8*$D148)</f>
        <v/>
      </c>
      <c r="G148" s="26">
        <f>IF($B148="","",IFERROR(SUMIFS(Inventory!$F:$F,Inventory!$K:$K,$B148),0)*$D148)</f>
        <v/>
      </c>
      <c r="H148" s="26">
        <f>IF($B148="","",($C148*$D148+$E148)-$F148-$G148)</f>
        <v/>
      </c>
    </row>
    <row r="149">
      <c r="A149" s="21" t="n"/>
      <c r="B149" s="21" t="n"/>
      <c r="C149" s="23" t="n"/>
      <c r="D149" s="22" t="n"/>
      <c r="E149" s="23" t="n"/>
      <c r="F149" s="26">
        <f>IF($B149="","",($C149*$D149+$E149)*Settings!$C$5+($C149*$D149+$E149)*Settings!$C$6+Settings!$C$7+Settings!$C$8*$D149)</f>
        <v/>
      </c>
      <c r="G149" s="26">
        <f>IF($B149="","",IFERROR(SUMIFS(Inventory!$F:$F,Inventory!$K:$K,$B149),0)*$D149)</f>
        <v/>
      </c>
      <c r="H149" s="26">
        <f>IF($B149="","",($C149*$D149+$E149)-$F149-$G149)</f>
        <v/>
      </c>
    </row>
    <row r="150">
      <c r="A150" s="16" t="n"/>
      <c r="B150" s="16" t="n"/>
      <c r="C150" s="18" t="n"/>
      <c r="D150" s="17" t="n"/>
      <c r="E150" s="18" t="n"/>
      <c r="F150" s="26">
        <f>IF($B150="","",($C150*$D150+$E150)*Settings!$C$5+($C150*$D150+$E150)*Settings!$C$6+Settings!$C$7+Settings!$C$8*$D150)</f>
        <v/>
      </c>
      <c r="G150" s="26">
        <f>IF($B150="","",IFERROR(SUMIFS(Inventory!$F:$F,Inventory!$K:$K,$B150),0)*$D150)</f>
        <v/>
      </c>
      <c r="H150" s="26">
        <f>IF($B150="","",($C150*$D150+$E150)-$F150-$G150)</f>
        <v/>
      </c>
    </row>
    <row r="151">
      <c r="A151" s="21" t="n"/>
      <c r="B151" s="21" t="n"/>
      <c r="C151" s="23" t="n"/>
      <c r="D151" s="22" t="n"/>
      <c r="E151" s="23" t="n"/>
      <c r="F151" s="26">
        <f>IF($B151="","",($C151*$D151+$E151)*Settings!$C$5+($C151*$D151+$E151)*Settings!$C$6+Settings!$C$7+Settings!$C$8*$D151)</f>
        <v/>
      </c>
      <c r="G151" s="26">
        <f>IF($B151="","",IFERROR(SUMIFS(Inventory!$F:$F,Inventory!$K:$K,$B151),0)*$D151)</f>
        <v/>
      </c>
      <c r="H151" s="26">
        <f>IF($B151="","",($C151*$D151+$E151)-$F151-$G151)</f>
        <v/>
      </c>
    </row>
    <row r="152">
      <c r="A152" s="16" t="n"/>
      <c r="B152" s="16" t="n"/>
      <c r="C152" s="18" t="n"/>
      <c r="D152" s="17" t="n"/>
      <c r="E152" s="18" t="n"/>
      <c r="F152" s="26">
        <f>IF($B152="","",($C152*$D152+$E152)*Settings!$C$5+($C152*$D152+$E152)*Settings!$C$6+Settings!$C$7+Settings!$C$8*$D152)</f>
        <v/>
      </c>
      <c r="G152" s="26">
        <f>IF($B152="","",IFERROR(SUMIFS(Inventory!$F:$F,Inventory!$K:$K,$B152),0)*$D152)</f>
        <v/>
      </c>
      <c r="H152" s="26">
        <f>IF($B152="","",($C152*$D152+$E152)-$F152-$G152)</f>
        <v/>
      </c>
    </row>
    <row r="153">
      <c r="A153" s="21" t="n"/>
      <c r="B153" s="21" t="n"/>
      <c r="C153" s="23" t="n"/>
      <c r="D153" s="22" t="n"/>
      <c r="E153" s="23" t="n"/>
      <c r="F153" s="26">
        <f>IF($B153="","",($C153*$D153+$E153)*Settings!$C$5+($C153*$D153+$E153)*Settings!$C$6+Settings!$C$7+Settings!$C$8*$D153)</f>
        <v/>
      </c>
      <c r="G153" s="26">
        <f>IF($B153="","",IFERROR(SUMIFS(Inventory!$F:$F,Inventory!$K:$K,$B153),0)*$D153)</f>
        <v/>
      </c>
      <c r="H153" s="26">
        <f>IF($B153="","",($C153*$D153+$E153)-$F153-$G153)</f>
        <v/>
      </c>
    </row>
    <row r="154">
      <c r="A154" s="16" t="n"/>
      <c r="B154" s="16" t="n"/>
      <c r="C154" s="18" t="n"/>
      <c r="D154" s="17" t="n"/>
      <c r="E154" s="18" t="n"/>
      <c r="F154" s="26">
        <f>IF($B154="","",($C154*$D154+$E154)*Settings!$C$5+($C154*$D154+$E154)*Settings!$C$6+Settings!$C$7+Settings!$C$8*$D154)</f>
        <v/>
      </c>
      <c r="G154" s="26">
        <f>IF($B154="","",IFERROR(SUMIFS(Inventory!$F:$F,Inventory!$K:$K,$B154),0)*$D154)</f>
        <v/>
      </c>
      <c r="H154" s="26">
        <f>IF($B154="","",($C154*$D154+$E154)-$F154-$G154)</f>
        <v/>
      </c>
    </row>
    <row r="155">
      <c r="A155" s="21" t="n"/>
      <c r="B155" s="21" t="n"/>
      <c r="C155" s="23" t="n"/>
      <c r="D155" s="22" t="n"/>
      <c r="E155" s="23" t="n"/>
      <c r="F155" s="26">
        <f>IF($B155="","",($C155*$D155+$E155)*Settings!$C$5+($C155*$D155+$E155)*Settings!$C$6+Settings!$C$7+Settings!$C$8*$D155)</f>
        <v/>
      </c>
      <c r="G155" s="26">
        <f>IF($B155="","",IFERROR(SUMIFS(Inventory!$F:$F,Inventory!$K:$K,$B155),0)*$D155)</f>
        <v/>
      </c>
      <c r="H155" s="26">
        <f>IF($B155="","",($C155*$D155+$E155)-$F155-$G155)</f>
        <v/>
      </c>
    </row>
    <row r="156">
      <c r="A156" s="16" t="n"/>
      <c r="B156" s="16" t="n"/>
      <c r="C156" s="18" t="n"/>
      <c r="D156" s="17" t="n"/>
      <c r="E156" s="18" t="n"/>
      <c r="F156" s="26">
        <f>IF($B156="","",($C156*$D156+$E156)*Settings!$C$5+($C156*$D156+$E156)*Settings!$C$6+Settings!$C$7+Settings!$C$8*$D156)</f>
        <v/>
      </c>
      <c r="G156" s="26">
        <f>IF($B156="","",IFERROR(SUMIFS(Inventory!$F:$F,Inventory!$K:$K,$B156),0)*$D156)</f>
        <v/>
      </c>
      <c r="H156" s="26">
        <f>IF($B156="","",($C156*$D156+$E156)-$F156-$G156)</f>
        <v/>
      </c>
    </row>
    <row r="157">
      <c r="A157" s="21" t="n"/>
      <c r="B157" s="21" t="n"/>
      <c r="C157" s="23" t="n"/>
      <c r="D157" s="22" t="n"/>
      <c r="E157" s="23" t="n"/>
      <c r="F157" s="26">
        <f>IF($B157="","",($C157*$D157+$E157)*Settings!$C$5+($C157*$D157+$E157)*Settings!$C$6+Settings!$C$7+Settings!$C$8*$D157)</f>
        <v/>
      </c>
      <c r="G157" s="26">
        <f>IF($B157="","",IFERROR(SUMIFS(Inventory!$F:$F,Inventory!$K:$K,$B157),0)*$D157)</f>
        <v/>
      </c>
      <c r="H157" s="26">
        <f>IF($B157="","",($C157*$D157+$E157)-$F157-$G157)</f>
        <v/>
      </c>
    </row>
    <row r="158">
      <c r="A158" s="16" t="n"/>
      <c r="B158" s="16" t="n"/>
      <c r="C158" s="18" t="n"/>
      <c r="D158" s="17" t="n"/>
      <c r="E158" s="18" t="n"/>
      <c r="F158" s="26">
        <f>IF($B158="","",($C158*$D158+$E158)*Settings!$C$5+($C158*$D158+$E158)*Settings!$C$6+Settings!$C$7+Settings!$C$8*$D158)</f>
        <v/>
      </c>
      <c r="G158" s="26">
        <f>IF($B158="","",IFERROR(SUMIFS(Inventory!$F:$F,Inventory!$K:$K,$B158),0)*$D158)</f>
        <v/>
      </c>
      <c r="H158" s="26">
        <f>IF($B158="","",($C158*$D158+$E158)-$F158-$G158)</f>
        <v/>
      </c>
    </row>
    <row r="159">
      <c r="A159" s="21" t="n"/>
      <c r="B159" s="21" t="n"/>
      <c r="C159" s="23" t="n"/>
      <c r="D159" s="22" t="n"/>
      <c r="E159" s="23" t="n"/>
      <c r="F159" s="26">
        <f>IF($B159="","",($C159*$D159+$E159)*Settings!$C$5+($C159*$D159+$E159)*Settings!$C$6+Settings!$C$7+Settings!$C$8*$D159)</f>
        <v/>
      </c>
      <c r="G159" s="26">
        <f>IF($B159="","",IFERROR(SUMIFS(Inventory!$F:$F,Inventory!$K:$K,$B159),0)*$D159)</f>
        <v/>
      </c>
      <c r="H159" s="26">
        <f>IF($B159="","",($C159*$D159+$E159)-$F159-$G159)</f>
        <v/>
      </c>
    </row>
    <row r="160">
      <c r="A160" s="16" t="n"/>
      <c r="B160" s="16" t="n"/>
      <c r="C160" s="18" t="n"/>
      <c r="D160" s="17" t="n"/>
      <c r="E160" s="18" t="n"/>
      <c r="F160" s="26">
        <f>IF($B160="","",($C160*$D160+$E160)*Settings!$C$5+($C160*$D160+$E160)*Settings!$C$6+Settings!$C$7+Settings!$C$8*$D160)</f>
        <v/>
      </c>
      <c r="G160" s="26">
        <f>IF($B160="","",IFERROR(SUMIFS(Inventory!$F:$F,Inventory!$K:$K,$B160),0)*$D160)</f>
        <v/>
      </c>
      <c r="H160" s="26">
        <f>IF($B160="","",($C160*$D160+$E160)-$F160-$G160)</f>
        <v/>
      </c>
    </row>
    <row r="161">
      <c r="A161" s="21" t="n"/>
      <c r="B161" s="21" t="n"/>
      <c r="C161" s="23" t="n"/>
      <c r="D161" s="22" t="n"/>
      <c r="E161" s="23" t="n"/>
      <c r="F161" s="26">
        <f>IF($B161="","",($C161*$D161+$E161)*Settings!$C$5+($C161*$D161+$E161)*Settings!$C$6+Settings!$C$7+Settings!$C$8*$D161)</f>
        <v/>
      </c>
      <c r="G161" s="26">
        <f>IF($B161="","",IFERROR(SUMIFS(Inventory!$F:$F,Inventory!$K:$K,$B161),0)*$D161)</f>
        <v/>
      </c>
      <c r="H161" s="26">
        <f>IF($B161="","",($C161*$D161+$E161)-$F161-$G161)</f>
        <v/>
      </c>
    </row>
    <row r="162">
      <c r="A162" s="16" t="n"/>
      <c r="B162" s="16" t="n"/>
      <c r="C162" s="18" t="n"/>
      <c r="D162" s="17" t="n"/>
      <c r="E162" s="18" t="n"/>
      <c r="F162" s="26">
        <f>IF($B162="","",($C162*$D162+$E162)*Settings!$C$5+($C162*$D162+$E162)*Settings!$C$6+Settings!$C$7+Settings!$C$8*$D162)</f>
        <v/>
      </c>
      <c r="G162" s="26">
        <f>IF($B162="","",IFERROR(SUMIFS(Inventory!$F:$F,Inventory!$K:$K,$B162),0)*$D162)</f>
        <v/>
      </c>
      <c r="H162" s="26">
        <f>IF($B162="","",($C162*$D162+$E162)-$F162-$G162)</f>
        <v/>
      </c>
    </row>
    <row r="163">
      <c r="A163" s="21" t="n"/>
      <c r="B163" s="21" t="n"/>
      <c r="C163" s="23" t="n"/>
      <c r="D163" s="22" t="n"/>
      <c r="E163" s="23" t="n"/>
      <c r="F163" s="26">
        <f>IF($B163="","",($C163*$D163+$E163)*Settings!$C$5+($C163*$D163+$E163)*Settings!$C$6+Settings!$C$7+Settings!$C$8*$D163)</f>
        <v/>
      </c>
      <c r="G163" s="26">
        <f>IF($B163="","",IFERROR(SUMIFS(Inventory!$F:$F,Inventory!$K:$K,$B163),0)*$D163)</f>
        <v/>
      </c>
      <c r="H163" s="26">
        <f>IF($B163="","",($C163*$D163+$E163)-$F163-$G163)</f>
        <v/>
      </c>
    </row>
    <row r="164">
      <c r="A164" s="16" t="n"/>
      <c r="B164" s="16" t="n"/>
      <c r="C164" s="18" t="n"/>
      <c r="D164" s="17" t="n"/>
      <c r="E164" s="18" t="n"/>
      <c r="F164" s="26">
        <f>IF($B164="","",($C164*$D164+$E164)*Settings!$C$5+($C164*$D164+$E164)*Settings!$C$6+Settings!$C$7+Settings!$C$8*$D164)</f>
        <v/>
      </c>
      <c r="G164" s="26">
        <f>IF($B164="","",IFERROR(SUMIFS(Inventory!$F:$F,Inventory!$K:$K,$B164),0)*$D164)</f>
        <v/>
      </c>
      <c r="H164" s="26">
        <f>IF($B164="","",($C164*$D164+$E164)-$F164-$G164)</f>
        <v/>
      </c>
    </row>
    <row r="165">
      <c r="A165" s="21" t="n"/>
      <c r="B165" s="21" t="n"/>
      <c r="C165" s="23" t="n"/>
      <c r="D165" s="22" t="n"/>
      <c r="E165" s="23" t="n"/>
      <c r="F165" s="26">
        <f>IF($B165="","",($C165*$D165+$E165)*Settings!$C$5+($C165*$D165+$E165)*Settings!$C$6+Settings!$C$7+Settings!$C$8*$D165)</f>
        <v/>
      </c>
      <c r="G165" s="26">
        <f>IF($B165="","",IFERROR(SUMIFS(Inventory!$F:$F,Inventory!$K:$K,$B165),0)*$D165)</f>
        <v/>
      </c>
      <c r="H165" s="26">
        <f>IF($B165="","",($C165*$D165+$E165)-$F165-$G165)</f>
        <v/>
      </c>
    </row>
    <row r="166">
      <c r="A166" s="16" t="n"/>
      <c r="B166" s="16" t="n"/>
      <c r="C166" s="18" t="n"/>
      <c r="D166" s="17" t="n"/>
      <c r="E166" s="18" t="n"/>
      <c r="F166" s="26">
        <f>IF($B166="","",($C166*$D166+$E166)*Settings!$C$5+($C166*$D166+$E166)*Settings!$C$6+Settings!$C$7+Settings!$C$8*$D166)</f>
        <v/>
      </c>
      <c r="G166" s="26">
        <f>IF($B166="","",IFERROR(SUMIFS(Inventory!$F:$F,Inventory!$K:$K,$B166),0)*$D166)</f>
        <v/>
      </c>
      <c r="H166" s="26">
        <f>IF($B166="","",($C166*$D166+$E166)-$F166-$G166)</f>
        <v/>
      </c>
    </row>
    <row r="167">
      <c r="A167" s="21" t="n"/>
      <c r="B167" s="21" t="n"/>
      <c r="C167" s="23" t="n"/>
      <c r="D167" s="22" t="n"/>
      <c r="E167" s="23" t="n"/>
      <c r="F167" s="26">
        <f>IF($B167="","",($C167*$D167+$E167)*Settings!$C$5+($C167*$D167+$E167)*Settings!$C$6+Settings!$C$7+Settings!$C$8*$D167)</f>
        <v/>
      </c>
      <c r="G167" s="26">
        <f>IF($B167="","",IFERROR(SUMIFS(Inventory!$F:$F,Inventory!$K:$K,$B167),0)*$D167)</f>
        <v/>
      </c>
      <c r="H167" s="26">
        <f>IF($B167="","",($C167*$D167+$E167)-$F167-$G167)</f>
        <v/>
      </c>
    </row>
    <row r="168">
      <c r="A168" s="16" t="n"/>
      <c r="B168" s="16" t="n"/>
      <c r="C168" s="18" t="n"/>
      <c r="D168" s="17" t="n"/>
      <c r="E168" s="18" t="n"/>
      <c r="F168" s="26">
        <f>IF($B168="","",($C168*$D168+$E168)*Settings!$C$5+($C168*$D168+$E168)*Settings!$C$6+Settings!$C$7+Settings!$C$8*$D168)</f>
        <v/>
      </c>
      <c r="G168" s="26">
        <f>IF($B168="","",IFERROR(SUMIFS(Inventory!$F:$F,Inventory!$K:$K,$B168),0)*$D168)</f>
        <v/>
      </c>
      <c r="H168" s="26">
        <f>IF($B168="","",($C168*$D168+$E168)-$F168-$G168)</f>
        <v/>
      </c>
    </row>
    <row r="169">
      <c r="A169" s="21" t="n"/>
      <c r="B169" s="21" t="n"/>
      <c r="C169" s="23" t="n"/>
      <c r="D169" s="22" t="n"/>
      <c r="E169" s="23" t="n"/>
      <c r="F169" s="26">
        <f>IF($B169="","",($C169*$D169+$E169)*Settings!$C$5+($C169*$D169+$E169)*Settings!$C$6+Settings!$C$7+Settings!$C$8*$D169)</f>
        <v/>
      </c>
      <c r="G169" s="26">
        <f>IF($B169="","",IFERROR(SUMIFS(Inventory!$F:$F,Inventory!$K:$K,$B169),0)*$D169)</f>
        <v/>
      </c>
      <c r="H169" s="26">
        <f>IF($B169="","",($C169*$D169+$E169)-$F169-$G169)</f>
        <v/>
      </c>
    </row>
    <row r="170">
      <c r="A170" s="16" t="n"/>
      <c r="B170" s="16" t="n"/>
      <c r="C170" s="18" t="n"/>
      <c r="D170" s="17" t="n"/>
      <c r="E170" s="18" t="n"/>
      <c r="F170" s="26">
        <f>IF($B170="","",($C170*$D170+$E170)*Settings!$C$5+($C170*$D170+$E170)*Settings!$C$6+Settings!$C$7+Settings!$C$8*$D170)</f>
        <v/>
      </c>
      <c r="G170" s="26">
        <f>IF($B170="","",IFERROR(SUMIFS(Inventory!$F:$F,Inventory!$K:$K,$B170),0)*$D170)</f>
        <v/>
      </c>
      <c r="H170" s="26">
        <f>IF($B170="","",($C170*$D170+$E170)-$F170-$G170)</f>
        <v/>
      </c>
    </row>
    <row r="171">
      <c r="A171" s="21" t="n"/>
      <c r="B171" s="21" t="n"/>
      <c r="C171" s="23" t="n"/>
      <c r="D171" s="22" t="n"/>
      <c r="E171" s="23" t="n"/>
      <c r="F171" s="26">
        <f>IF($B171="","",($C171*$D171+$E171)*Settings!$C$5+($C171*$D171+$E171)*Settings!$C$6+Settings!$C$7+Settings!$C$8*$D171)</f>
        <v/>
      </c>
      <c r="G171" s="26">
        <f>IF($B171="","",IFERROR(SUMIFS(Inventory!$F:$F,Inventory!$K:$K,$B171),0)*$D171)</f>
        <v/>
      </c>
      <c r="H171" s="26">
        <f>IF($B171="","",($C171*$D171+$E171)-$F171-$G171)</f>
        <v/>
      </c>
    </row>
    <row r="172">
      <c r="A172" s="16" t="n"/>
      <c r="B172" s="16" t="n"/>
      <c r="C172" s="18" t="n"/>
      <c r="D172" s="17" t="n"/>
      <c r="E172" s="18" t="n"/>
      <c r="F172" s="26">
        <f>IF($B172="","",($C172*$D172+$E172)*Settings!$C$5+($C172*$D172+$E172)*Settings!$C$6+Settings!$C$7+Settings!$C$8*$D172)</f>
        <v/>
      </c>
      <c r="G172" s="26">
        <f>IF($B172="","",IFERROR(SUMIFS(Inventory!$F:$F,Inventory!$K:$K,$B172),0)*$D172)</f>
        <v/>
      </c>
      <c r="H172" s="26">
        <f>IF($B172="","",($C172*$D172+$E172)-$F172-$G172)</f>
        <v/>
      </c>
    </row>
    <row r="173">
      <c r="A173" s="21" t="n"/>
      <c r="B173" s="21" t="n"/>
      <c r="C173" s="23" t="n"/>
      <c r="D173" s="22" t="n"/>
      <c r="E173" s="23" t="n"/>
      <c r="F173" s="26">
        <f>IF($B173="","",($C173*$D173+$E173)*Settings!$C$5+($C173*$D173+$E173)*Settings!$C$6+Settings!$C$7+Settings!$C$8*$D173)</f>
        <v/>
      </c>
      <c r="G173" s="26">
        <f>IF($B173="","",IFERROR(SUMIFS(Inventory!$F:$F,Inventory!$K:$K,$B173),0)*$D173)</f>
        <v/>
      </c>
      <c r="H173" s="26">
        <f>IF($B173="","",($C173*$D173+$E173)-$F173-$G173)</f>
        <v/>
      </c>
    </row>
    <row r="174">
      <c r="A174" s="16" t="n"/>
      <c r="B174" s="16" t="n"/>
      <c r="C174" s="18" t="n"/>
      <c r="D174" s="17" t="n"/>
      <c r="E174" s="18" t="n"/>
      <c r="F174" s="26">
        <f>IF($B174="","",($C174*$D174+$E174)*Settings!$C$5+($C174*$D174+$E174)*Settings!$C$6+Settings!$C$7+Settings!$C$8*$D174)</f>
        <v/>
      </c>
      <c r="G174" s="26">
        <f>IF($B174="","",IFERROR(SUMIFS(Inventory!$F:$F,Inventory!$K:$K,$B174),0)*$D174)</f>
        <v/>
      </c>
      <c r="H174" s="26">
        <f>IF($B174="","",($C174*$D174+$E174)-$F174-$G174)</f>
        <v/>
      </c>
    </row>
    <row r="175">
      <c r="A175" s="21" t="n"/>
      <c r="B175" s="21" t="n"/>
      <c r="C175" s="23" t="n"/>
      <c r="D175" s="22" t="n"/>
      <c r="E175" s="23" t="n"/>
      <c r="F175" s="26">
        <f>IF($B175="","",($C175*$D175+$E175)*Settings!$C$5+($C175*$D175+$E175)*Settings!$C$6+Settings!$C$7+Settings!$C$8*$D175)</f>
        <v/>
      </c>
      <c r="G175" s="26">
        <f>IF($B175="","",IFERROR(SUMIFS(Inventory!$F:$F,Inventory!$K:$K,$B175),0)*$D175)</f>
        <v/>
      </c>
      <c r="H175" s="26">
        <f>IF($B175="","",($C175*$D175+$E175)-$F175-$G175)</f>
        <v/>
      </c>
    </row>
    <row r="176">
      <c r="A176" s="16" t="n"/>
      <c r="B176" s="16" t="n"/>
      <c r="C176" s="18" t="n"/>
      <c r="D176" s="17" t="n"/>
      <c r="E176" s="18" t="n"/>
      <c r="F176" s="26">
        <f>IF($B176="","",($C176*$D176+$E176)*Settings!$C$5+($C176*$D176+$E176)*Settings!$C$6+Settings!$C$7+Settings!$C$8*$D176)</f>
        <v/>
      </c>
      <c r="G176" s="26">
        <f>IF($B176="","",IFERROR(SUMIFS(Inventory!$F:$F,Inventory!$K:$K,$B176),0)*$D176)</f>
        <v/>
      </c>
      <c r="H176" s="26">
        <f>IF($B176="","",($C176*$D176+$E176)-$F176-$G176)</f>
        <v/>
      </c>
    </row>
    <row r="177">
      <c r="A177" s="21" t="n"/>
      <c r="B177" s="21" t="n"/>
      <c r="C177" s="23" t="n"/>
      <c r="D177" s="22" t="n"/>
      <c r="E177" s="23" t="n"/>
      <c r="F177" s="26">
        <f>IF($B177="","",($C177*$D177+$E177)*Settings!$C$5+($C177*$D177+$E177)*Settings!$C$6+Settings!$C$7+Settings!$C$8*$D177)</f>
        <v/>
      </c>
      <c r="G177" s="26">
        <f>IF($B177="","",IFERROR(SUMIFS(Inventory!$F:$F,Inventory!$K:$K,$B177),0)*$D177)</f>
        <v/>
      </c>
      <c r="H177" s="26">
        <f>IF($B177="","",($C177*$D177+$E177)-$F177-$G177)</f>
        <v/>
      </c>
    </row>
    <row r="178">
      <c r="A178" s="16" t="n"/>
      <c r="B178" s="16" t="n"/>
      <c r="C178" s="18" t="n"/>
      <c r="D178" s="17" t="n"/>
      <c r="E178" s="18" t="n"/>
      <c r="F178" s="26">
        <f>IF($B178="","",($C178*$D178+$E178)*Settings!$C$5+($C178*$D178+$E178)*Settings!$C$6+Settings!$C$7+Settings!$C$8*$D178)</f>
        <v/>
      </c>
      <c r="G178" s="26">
        <f>IF($B178="","",IFERROR(SUMIFS(Inventory!$F:$F,Inventory!$K:$K,$B178),0)*$D178)</f>
        <v/>
      </c>
      <c r="H178" s="26">
        <f>IF($B178="","",($C178*$D178+$E178)-$F178-$G178)</f>
        <v/>
      </c>
    </row>
    <row r="179">
      <c r="A179" s="21" t="n"/>
      <c r="B179" s="21" t="n"/>
      <c r="C179" s="23" t="n"/>
      <c r="D179" s="22" t="n"/>
      <c r="E179" s="23" t="n"/>
      <c r="F179" s="26">
        <f>IF($B179="","",($C179*$D179+$E179)*Settings!$C$5+($C179*$D179+$E179)*Settings!$C$6+Settings!$C$7+Settings!$C$8*$D179)</f>
        <v/>
      </c>
      <c r="G179" s="26">
        <f>IF($B179="","",IFERROR(SUMIFS(Inventory!$F:$F,Inventory!$K:$K,$B179),0)*$D179)</f>
        <v/>
      </c>
      <c r="H179" s="26">
        <f>IF($B179="","",($C179*$D179+$E179)-$F179-$G179)</f>
        <v/>
      </c>
    </row>
    <row r="180">
      <c r="A180" s="16" t="n"/>
      <c r="B180" s="16" t="n"/>
      <c r="C180" s="18" t="n"/>
      <c r="D180" s="17" t="n"/>
      <c r="E180" s="18" t="n"/>
      <c r="F180" s="26">
        <f>IF($B180="","",($C180*$D180+$E180)*Settings!$C$5+($C180*$D180+$E180)*Settings!$C$6+Settings!$C$7+Settings!$C$8*$D180)</f>
        <v/>
      </c>
      <c r="G180" s="26">
        <f>IF($B180="","",IFERROR(SUMIFS(Inventory!$F:$F,Inventory!$K:$K,$B180),0)*$D180)</f>
        <v/>
      </c>
      <c r="H180" s="26">
        <f>IF($B180="","",($C180*$D180+$E180)-$F180-$G180)</f>
        <v/>
      </c>
    </row>
    <row r="181">
      <c r="A181" s="21" t="n"/>
      <c r="B181" s="21" t="n"/>
      <c r="C181" s="23" t="n"/>
      <c r="D181" s="22" t="n"/>
      <c r="E181" s="23" t="n"/>
      <c r="F181" s="26">
        <f>IF($B181="","",($C181*$D181+$E181)*Settings!$C$5+($C181*$D181+$E181)*Settings!$C$6+Settings!$C$7+Settings!$C$8*$D181)</f>
        <v/>
      </c>
      <c r="G181" s="26">
        <f>IF($B181="","",IFERROR(SUMIFS(Inventory!$F:$F,Inventory!$K:$K,$B181),0)*$D181)</f>
        <v/>
      </c>
      <c r="H181" s="26">
        <f>IF($B181="","",($C181*$D181+$E181)-$F181-$G181)</f>
        <v/>
      </c>
    </row>
    <row r="182">
      <c r="A182" s="16" t="n"/>
      <c r="B182" s="16" t="n"/>
      <c r="C182" s="18" t="n"/>
      <c r="D182" s="17" t="n"/>
      <c r="E182" s="18" t="n"/>
      <c r="F182" s="26">
        <f>IF($B182="","",($C182*$D182+$E182)*Settings!$C$5+($C182*$D182+$E182)*Settings!$C$6+Settings!$C$7+Settings!$C$8*$D182)</f>
        <v/>
      </c>
      <c r="G182" s="26">
        <f>IF($B182="","",IFERROR(SUMIFS(Inventory!$F:$F,Inventory!$K:$K,$B182),0)*$D182)</f>
        <v/>
      </c>
      <c r="H182" s="26">
        <f>IF($B182="","",($C182*$D182+$E182)-$F182-$G182)</f>
        <v/>
      </c>
    </row>
    <row r="183">
      <c r="A183" s="21" t="n"/>
      <c r="B183" s="21" t="n"/>
      <c r="C183" s="23" t="n"/>
      <c r="D183" s="22" t="n"/>
      <c r="E183" s="23" t="n"/>
      <c r="F183" s="26">
        <f>IF($B183="","",($C183*$D183+$E183)*Settings!$C$5+($C183*$D183+$E183)*Settings!$C$6+Settings!$C$7+Settings!$C$8*$D183)</f>
        <v/>
      </c>
      <c r="G183" s="26">
        <f>IF($B183="","",IFERROR(SUMIFS(Inventory!$F:$F,Inventory!$K:$K,$B183),0)*$D183)</f>
        <v/>
      </c>
      <c r="H183" s="26">
        <f>IF($B183="","",($C183*$D183+$E183)-$F183-$G183)</f>
        <v/>
      </c>
    </row>
    <row r="184">
      <c r="A184" s="16" t="n"/>
      <c r="B184" s="16" t="n"/>
      <c r="C184" s="18" t="n"/>
      <c r="D184" s="17" t="n"/>
      <c r="E184" s="18" t="n"/>
      <c r="F184" s="26">
        <f>IF($B184="","",($C184*$D184+$E184)*Settings!$C$5+($C184*$D184+$E184)*Settings!$C$6+Settings!$C$7+Settings!$C$8*$D184)</f>
        <v/>
      </c>
      <c r="G184" s="26">
        <f>IF($B184="","",IFERROR(SUMIFS(Inventory!$F:$F,Inventory!$K:$K,$B184),0)*$D184)</f>
        <v/>
      </c>
      <c r="H184" s="26">
        <f>IF($B184="","",($C184*$D184+$E184)-$F184-$G184)</f>
        <v/>
      </c>
    </row>
    <row r="185">
      <c r="A185" s="21" t="n"/>
      <c r="B185" s="21" t="n"/>
      <c r="C185" s="23" t="n"/>
      <c r="D185" s="22" t="n"/>
      <c r="E185" s="23" t="n"/>
      <c r="F185" s="26">
        <f>IF($B185="","",($C185*$D185+$E185)*Settings!$C$5+($C185*$D185+$E185)*Settings!$C$6+Settings!$C$7+Settings!$C$8*$D185)</f>
        <v/>
      </c>
      <c r="G185" s="26">
        <f>IF($B185="","",IFERROR(SUMIFS(Inventory!$F:$F,Inventory!$K:$K,$B185),0)*$D185)</f>
        <v/>
      </c>
      <c r="H185" s="26">
        <f>IF($B185="","",($C185*$D185+$E185)-$F185-$G185)</f>
        <v/>
      </c>
    </row>
    <row r="186">
      <c r="A186" s="16" t="n"/>
      <c r="B186" s="16" t="n"/>
      <c r="C186" s="18" t="n"/>
      <c r="D186" s="17" t="n"/>
      <c r="E186" s="18" t="n"/>
      <c r="F186" s="26">
        <f>IF($B186="","",($C186*$D186+$E186)*Settings!$C$5+($C186*$D186+$E186)*Settings!$C$6+Settings!$C$7+Settings!$C$8*$D186)</f>
        <v/>
      </c>
      <c r="G186" s="26">
        <f>IF($B186="","",IFERROR(SUMIFS(Inventory!$F:$F,Inventory!$K:$K,$B186),0)*$D186)</f>
        <v/>
      </c>
      <c r="H186" s="26">
        <f>IF($B186="","",($C186*$D186+$E186)-$F186-$G186)</f>
        <v/>
      </c>
    </row>
    <row r="187">
      <c r="A187" s="21" t="n"/>
      <c r="B187" s="21" t="n"/>
      <c r="C187" s="23" t="n"/>
      <c r="D187" s="22" t="n"/>
      <c r="E187" s="23" t="n"/>
      <c r="F187" s="26">
        <f>IF($B187="","",($C187*$D187+$E187)*Settings!$C$5+($C187*$D187+$E187)*Settings!$C$6+Settings!$C$7+Settings!$C$8*$D187)</f>
        <v/>
      </c>
      <c r="G187" s="26">
        <f>IF($B187="","",IFERROR(SUMIFS(Inventory!$F:$F,Inventory!$K:$K,$B187),0)*$D187)</f>
        <v/>
      </c>
      <c r="H187" s="26">
        <f>IF($B187="","",($C187*$D187+$E187)-$F187-$G187)</f>
        <v/>
      </c>
    </row>
    <row r="188">
      <c r="A188" s="16" t="n"/>
      <c r="B188" s="16" t="n"/>
      <c r="C188" s="18" t="n"/>
      <c r="D188" s="17" t="n"/>
      <c r="E188" s="18" t="n"/>
      <c r="F188" s="26">
        <f>IF($B188="","",($C188*$D188+$E188)*Settings!$C$5+($C188*$D188+$E188)*Settings!$C$6+Settings!$C$7+Settings!$C$8*$D188)</f>
        <v/>
      </c>
      <c r="G188" s="26">
        <f>IF($B188="","",IFERROR(SUMIFS(Inventory!$F:$F,Inventory!$K:$K,$B188),0)*$D188)</f>
        <v/>
      </c>
      <c r="H188" s="26">
        <f>IF($B188="","",($C188*$D188+$E188)-$F188-$G188)</f>
        <v/>
      </c>
    </row>
    <row r="189">
      <c r="A189" s="21" t="n"/>
      <c r="B189" s="21" t="n"/>
      <c r="C189" s="23" t="n"/>
      <c r="D189" s="22" t="n"/>
      <c r="E189" s="23" t="n"/>
      <c r="F189" s="26">
        <f>IF($B189="","",($C189*$D189+$E189)*Settings!$C$5+($C189*$D189+$E189)*Settings!$C$6+Settings!$C$7+Settings!$C$8*$D189)</f>
        <v/>
      </c>
      <c r="G189" s="26">
        <f>IF($B189="","",IFERROR(SUMIFS(Inventory!$F:$F,Inventory!$K:$K,$B189),0)*$D189)</f>
        <v/>
      </c>
      <c r="H189" s="26">
        <f>IF($B189="","",($C189*$D189+$E189)-$F189-$G189)</f>
        <v/>
      </c>
    </row>
    <row r="190">
      <c r="A190" s="16" t="n"/>
      <c r="B190" s="16" t="n"/>
      <c r="C190" s="18" t="n"/>
      <c r="D190" s="17" t="n"/>
      <c r="E190" s="18" t="n"/>
      <c r="F190" s="26">
        <f>IF($B190="","",($C190*$D190+$E190)*Settings!$C$5+($C190*$D190+$E190)*Settings!$C$6+Settings!$C$7+Settings!$C$8*$D190)</f>
        <v/>
      </c>
      <c r="G190" s="26">
        <f>IF($B190="","",IFERROR(SUMIFS(Inventory!$F:$F,Inventory!$K:$K,$B190),0)*$D190)</f>
        <v/>
      </c>
      <c r="H190" s="26">
        <f>IF($B190="","",($C190*$D190+$E190)-$F190-$G190)</f>
        <v/>
      </c>
    </row>
    <row r="191">
      <c r="A191" s="21" t="n"/>
      <c r="B191" s="21" t="n"/>
      <c r="C191" s="23" t="n"/>
      <c r="D191" s="22" t="n"/>
      <c r="E191" s="23" t="n"/>
      <c r="F191" s="26">
        <f>IF($B191="","",($C191*$D191+$E191)*Settings!$C$5+($C191*$D191+$E191)*Settings!$C$6+Settings!$C$7+Settings!$C$8*$D191)</f>
        <v/>
      </c>
      <c r="G191" s="26">
        <f>IF($B191="","",IFERROR(SUMIFS(Inventory!$F:$F,Inventory!$K:$K,$B191),0)*$D191)</f>
        <v/>
      </c>
      <c r="H191" s="26">
        <f>IF($B191="","",($C191*$D191+$E191)-$F191-$G191)</f>
        <v/>
      </c>
    </row>
    <row r="192">
      <c r="A192" s="16" t="n"/>
      <c r="B192" s="16" t="n"/>
      <c r="C192" s="18" t="n"/>
      <c r="D192" s="17" t="n"/>
      <c r="E192" s="18" t="n"/>
      <c r="F192" s="26">
        <f>IF($B192="","",($C192*$D192+$E192)*Settings!$C$5+($C192*$D192+$E192)*Settings!$C$6+Settings!$C$7+Settings!$C$8*$D192)</f>
        <v/>
      </c>
      <c r="G192" s="26">
        <f>IF($B192="","",IFERROR(SUMIFS(Inventory!$F:$F,Inventory!$K:$K,$B192),0)*$D192)</f>
        <v/>
      </c>
      <c r="H192" s="26">
        <f>IF($B192="","",($C192*$D192+$E192)-$F192-$G192)</f>
        <v/>
      </c>
    </row>
    <row r="193">
      <c r="A193" s="21" t="n"/>
      <c r="B193" s="21" t="n"/>
      <c r="C193" s="23" t="n"/>
      <c r="D193" s="22" t="n"/>
      <c r="E193" s="23" t="n"/>
      <c r="F193" s="26">
        <f>IF($B193="","",($C193*$D193+$E193)*Settings!$C$5+($C193*$D193+$E193)*Settings!$C$6+Settings!$C$7+Settings!$C$8*$D193)</f>
        <v/>
      </c>
      <c r="G193" s="26">
        <f>IF($B193="","",IFERROR(SUMIFS(Inventory!$F:$F,Inventory!$K:$K,$B193),0)*$D193)</f>
        <v/>
      </c>
      <c r="H193" s="26">
        <f>IF($B193="","",($C193*$D193+$E193)-$F193-$G193)</f>
        <v/>
      </c>
    </row>
    <row r="194">
      <c r="A194" s="16" t="n"/>
      <c r="B194" s="16" t="n"/>
      <c r="C194" s="18" t="n"/>
      <c r="D194" s="17" t="n"/>
      <c r="E194" s="18" t="n"/>
      <c r="F194" s="26">
        <f>IF($B194="","",($C194*$D194+$E194)*Settings!$C$5+($C194*$D194+$E194)*Settings!$C$6+Settings!$C$7+Settings!$C$8*$D194)</f>
        <v/>
      </c>
      <c r="G194" s="26">
        <f>IF($B194="","",IFERROR(SUMIFS(Inventory!$F:$F,Inventory!$K:$K,$B194),0)*$D194)</f>
        <v/>
      </c>
      <c r="H194" s="26">
        <f>IF($B194="","",($C194*$D194+$E194)-$F194-$G194)</f>
        <v/>
      </c>
    </row>
    <row r="195">
      <c r="A195" s="21" t="n"/>
      <c r="B195" s="21" t="n"/>
      <c r="C195" s="23" t="n"/>
      <c r="D195" s="22" t="n"/>
      <c r="E195" s="23" t="n"/>
      <c r="F195" s="26">
        <f>IF($B195="","",($C195*$D195+$E195)*Settings!$C$5+($C195*$D195+$E195)*Settings!$C$6+Settings!$C$7+Settings!$C$8*$D195)</f>
        <v/>
      </c>
      <c r="G195" s="26">
        <f>IF($B195="","",IFERROR(SUMIFS(Inventory!$F:$F,Inventory!$K:$K,$B195),0)*$D195)</f>
        <v/>
      </c>
      <c r="H195" s="26">
        <f>IF($B195="","",($C195*$D195+$E195)-$F195-$G195)</f>
        <v/>
      </c>
    </row>
    <row r="196">
      <c r="A196" s="16" t="n"/>
      <c r="B196" s="16" t="n"/>
      <c r="C196" s="18" t="n"/>
      <c r="D196" s="17" t="n"/>
      <c r="E196" s="18" t="n"/>
      <c r="F196" s="26">
        <f>IF($B196="","",($C196*$D196+$E196)*Settings!$C$5+($C196*$D196+$E196)*Settings!$C$6+Settings!$C$7+Settings!$C$8*$D196)</f>
        <v/>
      </c>
      <c r="G196" s="26">
        <f>IF($B196="","",IFERROR(SUMIFS(Inventory!$F:$F,Inventory!$K:$K,$B196),0)*$D196)</f>
        <v/>
      </c>
      <c r="H196" s="26">
        <f>IF($B196="","",($C196*$D196+$E196)-$F196-$G196)</f>
        <v/>
      </c>
    </row>
    <row r="197">
      <c r="A197" s="21" t="n"/>
      <c r="B197" s="21" t="n"/>
      <c r="C197" s="23" t="n"/>
      <c r="D197" s="22" t="n"/>
      <c r="E197" s="23" t="n"/>
      <c r="F197" s="26">
        <f>IF($B197="","",($C197*$D197+$E197)*Settings!$C$5+($C197*$D197+$E197)*Settings!$C$6+Settings!$C$7+Settings!$C$8*$D197)</f>
        <v/>
      </c>
      <c r="G197" s="26">
        <f>IF($B197="","",IFERROR(SUMIFS(Inventory!$F:$F,Inventory!$K:$K,$B197),0)*$D197)</f>
        <v/>
      </c>
      <c r="H197" s="26">
        <f>IF($B197="","",($C197*$D197+$E197)-$F197-$G197)</f>
        <v/>
      </c>
    </row>
    <row r="198">
      <c r="A198" s="16" t="n"/>
      <c r="B198" s="16" t="n"/>
      <c r="C198" s="18" t="n"/>
      <c r="D198" s="17" t="n"/>
      <c r="E198" s="18" t="n"/>
      <c r="F198" s="26">
        <f>IF($B198="","",($C198*$D198+$E198)*Settings!$C$5+($C198*$D198+$E198)*Settings!$C$6+Settings!$C$7+Settings!$C$8*$D198)</f>
        <v/>
      </c>
      <c r="G198" s="26">
        <f>IF($B198="","",IFERROR(SUMIFS(Inventory!$F:$F,Inventory!$K:$K,$B198),0)*$D198)</f>
        <v/>
      </c>
      <c r="H198" s="26">
        <f>IF($B198="","",($C198*$D198+$E198)-$F198-$G198)</f>
        <v/>
      </c>
    </row>
    <row r="199">
      <c r="A199" s="21" t="n"/>
      <c r="B199" s="21" t="n"/>
      <c r="C199" s="23" t="n"/>
      <c r="D199" s="22" t="n"/>
      <c r="E199" s="23" t="n"/>
      <c r="F199" s="26">
        <f>IF($B199="","",($C199*$D199+$E199)*Settings!$C$5+($C199*$D199+$E199)*Settings!$C$6+Settings!$C$7+Settings!$C$8*$D199)</f>
        <v/>
      </c>
      <c r="G199" s="26">
        <f>IF($B199="","",IFERROR(SUMIFS(Inventory!$F:$F,Inventory!$K:$K,$B199),0)*$D199)</f>
        <v/>
      </c>
      <c r="H199" s="26">
        <f>IF($B199="","",($C199*$D199+$E199)-$F199-$G199)</f>
        <v/>
      </c>
    </row>
    <row r="200">
      <c r="A200" s="16" t="n"/>
      <c r="B200" s="16" t="n"/>
      <c r="C200" s="18" t="n"/>
      <c r="D200" s="17" t="n"/>
      <c r="E200" s="18" t="n"/>
      <c r="F200" s="26">
        <f>IF($B200="","",($C200*$D200+$E200)*Settings!$C$5+($C200*$D200+$E200)*Settings!$C$6+Settings!$C$7+Settings!$C$8*$D200)</f>
        <v/>
      </c>
      <c r="G200" s="26">
        <f>IF($B200="","",IFERROR(SUMIFS(Inventory!$F:$F,Inventory!$K:$K,$B200),0)*$D200)</f>
        <v/>
      </c>
      <c r="H200" s="26">
        <f>IF($B200="","",($C200*$D200+$E200)-$F200-$G200)</f>
        <v/>
      </c>
    </row>
    <row r="201">
      <c r="A201" s="21" t="n"/>
      <c r="B201" s="21" t="n"/>
      <c r="C201" s="23" t="n"/>
      <c r="D201" s="22" t="n"/>
      <c r="E201" s="23" t="n"/>
      <c r="F201" s="26">
        <f>IF($B201="","",($C201*$D201+$E201)*Settings!$C$5+($C201*$D201+$E201)*Settings!$C$6+Settings!$C$7+Settings!$C$8*$D201)</f>
        <v/>
      </c>
      <c r="G201" s="26">
        <f>IF($B201="","",IFERROR(SUMIFS(Inventory!$F:$F,Inventory!$K:$K,$B201),0)*$D201)</f>
        <v/>
      </c>
      <c r="H201" s="26">
        <f>IF($B201="","",($C201*$D201+$E201)-$F201-$G201)</f>
        <v/>
      </c>
    </row>
    <row r="202">
      <c r="A202" s="16" t="n"/>
      <c r="B202" s="16" t="n"/>
      <c r="C202" s="18" t="n"/>
      <c r="D202" s="17" t="n"/>
      <c r="E202" s="18" t="n"/>
      <c r="F202" s="26">
        <f>IF($B202="","",($C202*$D202+$E202)*Settings!$C$5+($C202*$D202+$E202)*Settings!$C$6+Settings!$C$7+Settings!$C$8*$D202)</f>
        <v/>
      </c>
      <c r="G202" s="26">
        <f>IF($B202="","",IFERROR(SUMIFS(Inventory!$F:$F,Inventory!$K:$K,$B202),0)*$D202)</f>
        <v/>
      </c>
      <c r="H202" s="26">
        <f>IF($B202="","",($C202*$D202+$E202)-$F202-$G202)</f>
        <v/>
      </c>
    </row>
    <row r="203">
      <c r="A203" s="21" t="n"/>
      <c r="B203" s="21" t="n"/>
      <c r="C203" s="23" t="n"/>
      <c r="D203" s="22" t="n"/>
      <c r="E203" s="23" t="n"/>
      <c r="F203" s="26">
        <f>IF($B203="","",($C203*$D203+$E203)*Settings!$C$5+($C203*$D203+$E203)*Settings!$C$6+Settings!$C$7+Settings!$C$8*$D203)</f>
        <v/>
      </c>
      <c r="G203" s="26">
        <f>IF($B203="","",IFERROR(SUMIFS(Inventory!$F:$F,Inventory!$K:$K,$B203),0)*$D203)</f>
        <v/>
      </c>
      <c r="H203" s="26">
        <f>IF($B203="","",($C203*$D203+$E203)-$F203-$G203)</f>
        <v/>
      </c>
    </row>
    <row r="204">
      <c r="A204" s="16" t="n"/>
      <c r="B204" s="16" t="n"/>
      <c r="C204" s="18" t="n"/>
      <c r="D204" s="17" t="n"/>
      <c r="E204" s="18" t="n"/>
      <c r="F204" s="26">
        <f>IF($B204="","",($C204*$D204+$E204)*Settings!$C$5+($C204*$D204+$E204)*Settings!$C$6+Settings!$C$7+Settings!$C$8*$D204)</f>
        <v/>
      </c>
      <c r="G204" s="26">
        <f>IF($B204="","",IFERROR(SUMIFS(Inventory!$F:$F,Inventory!$K:$K,$B204),0)*$D204)</f>
        <v/>
      </c>
      <c r="H204" s="26">
        <f>IF($B204="","",($C204*$D204+$E204)-$F204-$G204)</f>
        <v/>
      </c>
    </row>
    <row r="205">
      <c r="A205" s="21" t="n"/>
      <c r="B205" s="21" t="n"/>
      <c r="C205" s="23" t="n"/>
      <c r="D205" s="22" t="n"/>
      <c r="E205" s="23" t="n"/>
      <c r="F205" s="26">
        <f>IF($B205="","",($C205*$D205+$E205)*Settings!$C$5+($C205*$D205+$E205)*Settings!$C$6+Settings!$C$7+Settings!$C$8*$D205)</f>
        <v/>
      </c>
      <c r="G205" s="26">
        <f>IF($B205="","",IFERROR(SUMIFS(Inventory!$F:$F,Inventory!$K:$K,$B205),0)*$D205)</f>
        <v/>
      </c>
      <c r="H205" s="26">
        <f>IF($B205="","",($C205*$D205+$E205)-$F205-$G205)</f>
        <v/>
      </c>
    </row>
    <row r="206">
      <c r="A206" s="16" t="n"/>
      <c r="B206" s="16" t="n"/>
      <c r="C206" s="18" t="n"/>
      <c r="D206" s="17" t="n"/>
      <c r="E206" s="18" t="n"/>
      <c r="F206" s="26">
        <f>IF($B206="","",($C206*$D206+$E206)*Settings!$C$5+($C206*$D206+$E206)*Settings!$C$6+Settings!$C$7+Settings!$C$8*$D206)</f>
        <v/>
      </c>
      <c r="G206" s="26">
        <f>IF($B206="","",IFERROR(SUMIFS(Inventory!$F:$F,Inventory!$K:$K,$B206),0)*$D206)</f>
        <v/>
      </c>
      <c r="H206" s="26">
        <f>IF($B206="","",($C206*$D206+$E206)-$F206-$G206)</f>
        <v/>
      </c>
    </row>
    <row r="207">
      <c r="A207" s="21" t="n"/>
      <c r="B207" s="21" t="n"/>
      <c r="C207" s="23" t="n"/>
      <c r="D207" s="22" t="n"/>
      <c r="E207" s="23" t="n"/>
      <c r="F207" s="26">
        <f>IF($B207="","",($C207*$D207+$E207)*Settings!$C$5+($C207*$D207+$E207)*Settings!$C$6+Settings!$C$7+Settings!$C$8*$D207)</f>
        <v/>
      </c>
      <c r="G207" s="26">
        <f>IF($B207="","",IFERROR(SUMIFS(Inventory!$F:$F,Inventory!$K:$K,$B207),0)*$D207)</f>
        <v/>
      </c>
      <c r="H207" s="26">
        <f>IF($B207="","",($C207*$D207+$E207)-$F207-$G207)</f>
        <v/>
      </c>
    </row>
    <row r="208">
      <c r="A208" s="16" t="n"/>
      <c r="B208" s="16" t="n"/>
      <c r="C208" s="18" t="n"/>
      <c r="D208" s="17" t="n"/>
      <c r="E208" s="18" t="n"/>
      <c r="F208" s="26">
        <f>IF($B208="","",($C208*$D208+$E208)*Settings!$C$5+($C208*$D208+$E208)*Settings!$C$6+Settings!$C$7+Settings!$C$8*$D208)</f>
        <v/>
      </c>
      <c r="G208" s="26">
        <f>IF($B208="","",IFERROR(SUMIFS(Inventory!$F:$F,Inventory!$K:$K,$B208),0)*$D208)</f>
        <v/>
      </c>
      <c r="H208" s="26">
        <f>IF($B208="","",($C208*$D208+$E208)-$F208-$G208)</f>
        <v/>
      </c>
    </row>
    <row r="209">
      <c r="A209" s="21" t="n"/>
      <c r="B209" s="21" t="n"/>
      <c r="C209" s="23" t="n"/>
      <c r="D209" s="22" t="n"/>
      <c r="E209" s="23" t="n"/>
      <c r="F209" s="26">
        <f>IF($B209="","",($C209*$D209+$E209)*Settings!$C$5+($C209*$D209+$E209)*Settings!$C$6+Settings!$C$7+Settings!$C$8*$D209)</f>
        <v/>
      </c>
      <c r="G209" s="26">
        <f>IF($B209="","",IFERROR(SUMIFS(Inventory!$F:$F,Inventory!$K:$K,$B209),0)*$D209)</f>
        <v/>
      </c>
      <c r="H209" s="26">
        <f>IF($B209="","",($C209*$D209+$E209)-$F209-$G209)</f>
        <v/>
      </c>
    </row>
    <row r="210">
      <c r="A210" s="16" t="n"/>
      <c r="B210" s="16" t="n"/>
      <c r="C210" s="18" t="n"/>
      <c r="D210" s="17" t="n"/>
      <c r="E210" s="18" t="n"/>
      <c r="F210" s="26">
        <f>IF($B210="","",($C210*$D210+$E210)*Settings!$C$5+($C210*$D210+$E210)*Settings!$C$6+Settings!$C$7+Settings!$C$8*$D210)</f>
        <v/>
      </c>
      <c r="G210" s="26">
        <f>IF($B210="","",IFERROR(SUMIFS(Inventory!$F:$F,Inventory!$K:$K,$B210),0)*$D210)</f>
        <v/>
      </c>
      <c r="H210" s="26">
        <f>IF($B210="","",($C210*$D210+$E210)-$F210-$G210)</f>
        <v/>
      </c>
    </row>
    <row r="211">
      <c r="A211" s="21" t="n"/>
      <c r="B211" s="21" t="n"/>
      <c r="C211" s="23" t="n"/>
      <c r="D211" s="22" t="n"/>
      <c r="E211" s="23" t="n"/>
      <c r="F211" s="26">
        <f>IF($B211="","",($C211*$D211+$E211)*Settings!$C$5+($C211*$D211+$E211)*Settings!$C$6+Settings!$C$7+Settings!$C$8*$D211)</f>
        <v/>
      </c>
      <c r="G211" s="26">
        <f>IF($B211="","",IFERROR(SUMIFS(Inventory!$F:$F,Inventory!$K:$K,$B211),0)*$D211)</f>
        <v/>
      </c>
      <c r="H211" s="26">
        <f>IF($B211="","",($C211*$D211+$E211)-$F211-$G211)</f>
        <v/>
      </c>
    </row>
    <row r="212">
      <c r="A212" s="16" t="n"/>
      <c r="B212" s="16" t="n"/>
      <c r="C212" s="18" t="n"/>
      <c r="D212" s="17" t="n"/>
      <c r="E212" s="18" t="n"/>
      <c r="F212" s="26">
        <f>IF($B212="","",($C212*$D212+$E212)*Settings!$C$5+($C212*$D212+$E212)*Settings!$C$6+Settings!$C$7+Settings!$C$8*$D212)</f>
        <v/>
      </c>
      <c r="G212" s="26">
        <f>IF($B212="","",IFERROR(SUMIFS(Inventory!$F:$F,Inventory!$K:$K,$B212),0)*$D212)</f>
        <v/>
      </c>
      <c r="H212" s="26">
        <f>IF($B212="","",($C212*$D212+$E212)-$F212-$G212)</f>
        <v/>
      </c>
    </row>
    <row r="213">
      <c r="A213" s="21" t="n"/>
      <c r="B213" s="21" t="n"/>
      <c r="C213" s="23" t="n"/>
      <c r="D213" s="22" t="n"/>
      <c r="E213" s="23" t="n"/>
      <c r="F213" s="26">
        <f>IF($B213="","",($C213*$D213+$E213)*Settings!$C$5+($C213*$D213+$E213)*Settings!$C$6+Settings!$C$7+Settings!$C$8*$D213)</f>
        <v/>
      </c>
      <c r="G213" s="26">
        <f>IF($B213="","",IFERROR(SUMIFS(Inventory!$F:$F,Inventory!$K:$K,$B213),0)*$D213)</f>
        <v/>
      </c>
      <c r="H213" s="26">
        <f>IF($B213="","",($C213*$D213+$E213)-$F213-$G213)</f>
        <v/>
      </c>
    </row>
    <row r="214">
      <c r="A214" s="16" t="n"/>
      <c r="B214" s="16" t="n"/>
      <c r="C214" s="18" t="n"/>
      <c r="D214" s="17" t="n"/>
      <c r="E214" s="18" t="n"/>
      <c r="F214" s="26">
        <f>IF($B214="","",($C214*$D214+$E214)*Settings!$C$5+($C214*$D214+$E214)*Settings!$C$6+Settings!$C$7+Settings!$C$8*$D214)</f>
        <v/>
      </c>
      <c r="G214" s="26">
        <f>IF($B214="","",IFERROR(SUMIFS(Inventory!$F:$F,Inventory!$K:$K,$B214),0)*$D214)</f>
        <v/>
      </c>
      <c r="H214" s="26">
        <f>IF($B214="","",($C214*$D214+$E214)-$F214-$G214)</f>
        <v/>
      </c>
    </row>
    <row r="215">
      <c r="A215" s="21" t="n"/>
      <c r="B215" s="21" t="n"/>
      <c r="C215" s="23" t="n"/>
      <c r="D215" s="22" t="n"/>
      <c r="E215" s="23" t="n"/>
      <c r="F215" s="26">
        <f>IF($B215="","",($C215*$D215+$E215)*Settings!$C$5+($C215*$D215+$E215)*Settings!$C$6+Settings!$C$7+Settings!$C$8*$D215)</f>
        <v/>
      </c>
      <c r="G215" s="26">
        <f>IF($B215="","",IFERROR(SUMIFS(Inventory!$F:$F,Inventory!$K:$K,$B215),0)*$D215)</f>
        <v/>
      </c>
      <c r="H215" s="26">
        <f>IF($B215="","",($C215*$D215+$E215)-$F215-$G215)</f>
        <v/>
      </c>
    </row>
    <row r="216">
      <c r="A216" s="16" t="n"/>
      <c r="B216" s="16" t="n"/>
      <c r="C216" s="18" t="n"/>
      <c r="D216" s="17" t="n"/>
      <c r="E216" s="18" t="n"/>
      <c r="F216" s="26">
        <f>IF($B216="","",($C216*$D216+$E216)*Settings!$C$5+($C216*$D216+$E216)*Settings!$C$6+Settings!$C$7+Settings!$C$8*$D216)</f>
        <v/>
      </c>
      <c r="G216" s="26">
        <f>IF($B216="","",IFERROR(SUMIFS(Inventory!$F:$F,Inventory!$K:$K,$B216),0)*$D216)</f>
        <v/>
      </c>
      <c r="H216" s="26">
        <f>IF($B216="","",($C216*$D216+$E216)-$F216-$G216)</f>
        <v/>
      </c>
    </row>
    <row r="217">
      <c r="A217" s="21" t="n"/>
      <c r="B217" s="21" t="n"/>
      <c r="C217" s="23" t="n"/>
      <c r="D217" s="22" t="n"/>
      <c r="E217" s="23" t="n"/>
      <c r="F217" s="26">
        <f>IF($B217="","",($C217*$D217+$E217)*Settings!$C$5+($C217*$D217+$E217)*Settings!$C$6+Settings!$C$7+Settings!$C$8*$D217)</f>
        <v/>
      </c>
      <c r="G217" s="26">
        <f>IF($B217="","",IFERROR(SUMIFS(Inventory!$F:$F,Inventory!$K:$K,$B217),0)*$D217)</f>
        <v/>
      </c>
      <c r="H217" s="26">
        <f>IF($B217="","",($C217*$D217+$E217)-$F217-$G217)</f>
        <v/>
      </c>
    </row>
    <row r="218">
      <c r="A218" s="16" t="n"/>
      <c r="B218" s="16" t="n"/>
      <c r="C218" s="18" t="n"/>
      <c r="D218" s="17" t="n"/>
      <c r="E218" s="18" t="n"/>
      <c r="F218" s="26">
        <f>IF($B218="","",($C218*$D218+$E218)*Settings!$C$5+($C218*$D218+$E218)*Settings!$C$6+Settings!$C$7+Settings!$C$8*$D218)</f>
        <v/>
      </c>
      <c r="G218" s="26">
        <f>IF($B218="","",IFERROR(SUMIFS(Inventory!$F:$F,Inventory!$K:$K,$B218),0)*$D218)</f>
        <v/>
      </c>
      <c r="H218" s="26">
        <f>IF($B218="","",($C218*$D218+$E218)-$F218-$G218)</f>
        <v/>
      </c>
    </row>
    <row r="219">
      <c r="A219" s="21" t="n"/>
      <c r="B219" s="21" t="n"/>
      <c r="C219" s="23" t="n"/>
      <c r="D219" s="22" t="n"/>
      <c r="E219" s="23" t="n"/>
      <c r="F219" s="26">
        <f>IF($B219="","",($C219*$D219+$E219)*Settings!$C$5+($C219*$D219+$E219)*Settings!$C$6+Settings!$C$7+Settings!$C$8*$D219)</f>
        <v/>
      </c>
      <c r="G219" s="26">
        <f>IF($B219="","",IFERROR(SUMIFS(Inventory!$F:$F,Inventory!$K:$K,$B219),0)*$D219)</f>
        <v/>
      </c>
      <c r="H219" s="26">
        <f>IF($B219="","",($C219*$D219+$E219)-$F219-$G219)</f>
        <v/>
      </c>
    </row>
    <row r="220">
      <c r="A220" s="16" t="n"/>
      <c r="B220" s="16" t="n"/>
      <c r="C220" s="18" t="n"/>
      <c r="D220" s="17" t="n"/>
      <c r="E220" s="18" t="n"/>
      <c r="F220" s="26">
        <f>IF($B220="","",($C220*$D220+$E220)*Settings!$C$5+($C220*$D220+$E220)*Settings!$C$6+Settings!$C$7+Settings!$C$8*$D220)</f>
        <v/>
      </c>
      <c r="G220" s="26">
        <f>IF($B220="","",IFERROR(SUMIFS(Inventory!$F:$F,Inventory!$K:$K,$B220),0)*$D220)</f>
        <v/>
      </c>
      <c r="H220" s="26">
        <f>IF($B220="","",($C220*$D220+$E220)-$F220-$G220)</f>
        <v/>
      </c>
    </row>
    <row r="221">
      <c r="A221" s="21" t="n"/>
      <c r="B221" s="21" t="n"/>
      <c r="C221" s="23" t="n"/>
      <c r="D221" s="22" t="n"/>
      <c r="E221" s="23" t="n"/>
      <c r="F221" s="26">
        <f>IF($B221="","",($C221*$D221+$E221)*Settings!$C$5+($C221*$D221+$E221)*Settings!$C$6+Settings!$C$7+Settings!$C$8*$D221)</f>
        <v/>
      </c>
      <c r="G221" s="26">
        <f>IF($B221="","",IFERROR(SUMIFS(Inventory!$F:$F,Inventory!$K:$K,$B221),0)*$D221)</f>
        <v/>
      </c>
      <c r="H221" s="26">
        <f>IF($B221="","",($C221*$D221+$E221)-$F221-$G221)</f>
        <v/>
      </c>
    </row>
    <row r="222">
      <c r="A222" s="16" t="n"/>
      <c r="B222" s="16" t="n"/>
      <c r="C222" s="18" t="n"/>
      <c r="D222" s="17" t="n"/>
      <c r="E222" s="18" t="n"/>
      <c r="F222" s="26">
        <f>IF($B222="","",($C222*$D222+$E222)*Settings!$C$5+($C222*$D222+$E222)*Settings!$C$6+Settings!$C$7+Settings!$C$8*$D222)</f>
        <v/>
      </c>
      <c r="G222" s="26">
        <f>IF($B222="","",IFERROR(SUMIFS(Inventory!$F:$F,Inventory!$K:$K,$B222),0)*$D222)</f>
        <v/>
      </c>
      <c r="H222" s="26">
        <f>IF($B222="","",($C222*$D222+$E222)-$F222-$G222)</f>
        <v/>
      </c>
    </row>
    <row r="223">
      <c r="A223" s="21" t="n"/>
      <c r="B223" s="21" t="n"/>
      <c r="C223" s="23" t="n"/>
      <c r="D223" s="22" t="n"/>
      <c r="E223" s="23" t="n"/>
      <c r="F223" s="26">
        <f>IF($B223="","",($C223*$D223+$E223)*Settings!$C$5+($C223*$D223+$E223)*Settings!$C$6+Settings!$C$7+Settings!$C$8*$D223)</f>
        <v/>
      </c>
      <c r="G223" s="26">
        <f>IF($B223="","",IFERROR(SUMIFS(Inventory!$F:$F,Inventory!$K:$K,$B223),0)*$D223)</f>
        <v/>
      </c>
      <c r="H223" s="26">
        <f>IF($B223="","",($C223*$D223+$E223)-$F223-$G223)</f>
        <v/>
      </c>
    </row>
    <row r="224">
      <c r="A224" s="16" t="n"/>
      <c r="B224" s="16" t="n"/>
      <c r="C224" s="18" t="n"/>
      <c r="D224" s="17" t="n"/>
      <c r="E224" s="18" t="n"/>
      <c r="F224" s="26">
        <f>IF($B224="","",($C224*$D224+$E224)*Settings!$C$5+($C224*$D224+$E224)*Settings!$C$6+Settings!$C$7+Settings!$C$8*$D224)</f>
        <v/>
      </c>
      <c r="G224" s="26">
        <f>IF($B224="","",IFERROR(SUMIFS(Inventory!$F:$F,Inventory!$K:$K,$B224),0)*$D224)</f>
        <v/>
      </c>
      <c r="H224" s="26">
        <f>IF($B224="","",($C224*$D224+$E224)-$F224-$G224)</f>
        <v/>
      </c>
    </row>
    <row r="225">
      <c r="A225" s="21" t="n"/>
      <c r="B225" s="21" t="n"/>
      <c r="C225" s="23" t="n"/>
      <c r="D225" s="22" t="n"/>
      <c r="E225" s="23" t="n"/>
      <c r="F225" s="26">
        <f>IF($B225="","",($C225*$D225+$E225)*Settings!$C$5+($C225*$D225+$E225)*Settings!$C$6+Settings!$C$7+Settings!$C$8*$D225)</f>
        <v/>
      </c>
      <c r="G225" s="26">
        <f>IF($B225="","",IFERROR(SUMIFS(Inventory!$F:$F,Inventory!$K:$K,$B225),0)*$D225)</f>
        <v/>
      </c>
      <c r="H225" s="26">
        <f>IF($B225="","",($C225*$D225+$E225)-$F225-$G225)</f>
        <v/>
      </c>
    </row>
    <row r="226">
      <c r="A226" s="16" t="n"/>
      <c r="B226" s="16" t="n"/>
      <c r="C226" s="18" t="n"/>
      <c r="D226" s="17" t="n"/>
      <c r="E226" s="18" t="n"/>
      <c r="F226" s="26">
        <f>IF($B226="","",($C226*$D226+$E226)*Settings!$C$5+($C226*$D226+$E226)*Settings!$C$6+Settings!$C$7+Settings!$C$8*$D226)</f>
        <v/>
      </c>
      <c r="G226" s="26">
        <f>IF($B226="","",IFERROR(SUMIFS(Inventory!$F:$F,Inventory!$K:$K,$B226),0)*$D226)</f>
        <v/>
      </c>
      <c r="H226" s="26">
        <f>IF($B226="","",($C226*$D226+$E226)-$F226-$G226)</f>
        <v/>
      </c>
    </row>
    <row r="227">
      <c r="A227" s="21" t="n"/>
      <c r="B227" s="21" t="n"/>
      <c r="C227" s="23" t="n"/>
      <c r="D227" s="22" t="n"/>
      <c r="E227" s="23" t="n"/>
      <c r="F227" s="26">
        <f>IF($B227="","",($C227*$D227+$E227)*Settings!$C$5+($C227*$D227+$E227)*Settings!$C$6+Settings!$C$7+Settings!$C$8*$D227)</f>
        <v/>
      </c>
      <c r="G227" s="26">
        <f>IF($B227="","",IFERROR(SUMIFS(Inventory!$F:$F,Inventory!$K:$K,$B227),0)*$D227)</f>
        <v/>
      </c>
      <c r="H227" s="26">
        <f>IF($B227="","",($C227*$D227+$E227)-$F227-$G227)</f>
        <v/>
      </c>
    </row>
    <row r="228">
      <c r="A228" s="16" t="n"/>
      <c r="B228" s="16" t="n"/>
      <c r="C228" s="18" t="n"/>
      <c r="D228" s="17" t="n"/>
      <c r="E228" s="18" t="n"/>
      <c r="F228" s="26">
        <f>IF($B228="","",($C228*$D228+$E228)*Settings!$C$5+($C228*$D228+$E228)*Settings!$C$6+Settings!$C$7+Settings!$C$8*$D228)</f>
        <v/>
      </c>
      <c r="G228" s="26">
        <f>IF($B228="","",IFERROR(SUMIFS(Inventory!$F:$F,Inventory!$K:$K,$B228),0)*$D228)</f>
        <v/>
      </c>
      <c r="H228" s="26">
        <f>IF($B228="","",($C228*$D228+$E228)-$F228-$G228)</f>
        <v/>
      </c>
    </row>
    <row r="229">
      <c r="A229" s="21" t="n"/>
      <c r="B229" s="21" t="n"/>
      <c r="C229" s="23" t="n"/>
      <c r="D229" s="22" t="n"/>
      <c r="E229" s="23" t="n"/>
      <c r="F229" s="26">
        <f>IF($B229="","",($C229*$D229+$E229)*Settings!$C$5+($C229*$D229+$E229)*Settings!$C$6+Settings!$C$7+Settings!$C$8*$D229)</f>
        <v/>
      </c>
      <c r="G229" s="26">
        <f>IF($B229="","",IFERROR(SUMIFS(Inventory!$F:$F,Inventory!$K:$K,$B229),0)*$D229)</f>
        <v/>
      </c>
      <c r="H229" s="26">
        <f>IF($B229="","",($C229*$D229+$E229)-$F229-$G229)</f>
        <v/>
      </c>
    </row>
    <row r="230">
      <c r="A230" s="16" t="n"/>
      <c r="B230" s="16" t="n"/>
      <c r="C230" s="18" t="n"/>
      <c r="D230" s="17" t="n"/>
      <c r="E230" s="18" t="n"/>
      <c r="F230" s="26">
        <f>IF($B230="","",($C230*$D230+$E230)*Settings!$C$5+($C230*$D230+$E230)*Settings!$C$6+Settings!$C$7+Settings!$C$8*$D230)</f>
        <v/>
      </c>
      <c r="G230" s="26">
        <f>IF($B230="","",IFERROR(SUMIFS(Inventory!$F:$F,Inventory!$K:$K,$B230),0)*$D230)</f>
        <v/>
      </c>
      <c r="H230" s="26">
        <f>IF($B230="","",($C230*$D230+$E230)-$F230-$G230)</f>
        <v/>
      </c>
    </row>
    <row r="231">
      <c r="A231" s="21" t="n"/>
      <c r="B231" s="21" t="n"/>
      <c r="C231" s="23" t="n"/>
      <c r="D231" s="22" t="n"/>
      <c r="E231" s="23" t="n"/>
      <c r="F231" s="26">
        <f>IF($B231="","",($C231*$D231+$E231)*Settings!$C$5+($C231*$D231+$E231)*Settings!$C$6+Settings!$C$7+Settings!$C$8*$D231)</f>
        <v/>
      </c>
      <c r="G231" s="26">
        <f>IF($B231="","",IFERROR(SUMIFS(Inventory!$F:$F,Inventory!$K:$K,$B231),0)*$D231)</f>
        <v/>
      </c>
      <c r="H231" s="26">
        <f>IF($B231="","",($C231*$D231+$E231)-$F231-$G231)</f>
        <v/>
      </c>
    </row>
    <row r="232">
      <c r="A232" s="16" t="n"/>
      <c r="B232" s="16" t="n"/>
      <c r="C232" s="18" t="n"/>
      <c r="D232" s="17" t="n"/>
      <c r="E232" s="18" t="n"/>
      <c r="F232" s="26">
        <f>IF($B232="","",($C232*$D232+$E232)*Settings!$C$5+($C232*$D232+$E232)*Settings!$C$6+Settings!$C$7+Settings!$C$8*$D232)</f>
        <v/>
      </c>
      <c r="G232" s="26">
        <f>IF($B232="","",IFERROR(SUMIFS(Inventory!$F:$F,Inventory!$K:$K,$B232),0)*$D232)</f>
        <v/>
      </c>
      <c r="H232" s="26">
        <f>IF($B232="","",($C232*$D232+$E232)-$F232-$G232)</f>
        <v/>
      </c>
    </row>
    <row r="233">
      <c r="A233" s="21" t="n"/>
      <c r="B233" s="21" t="n"/>
      <c r="C233" s="23" t="n"/>
      <c r="D233" s="22" t="n"/>
      <c r="E233" s="23" t="n"/>
      <c r="F233" s="26">
        <f>IF($B233="","",($C233*$D233+$E233)*Settings!$C$5+($C233*$D233+$E233)*Settings!$C$6+Settings!$C$7+Settings!$C$8*$D233)</f>
        <v/>
      </c>
      <c r="G233" s="26">
        <f>IF($B233="","",IFERROR(SUMIFS(Inventory!$F:$F,Inventory!$K:$K,$B233),0)*$D233)</f>
        <v/>
      </c>
      <c r="H233" s="26">
        <f>IF($B233="","",($C233*$D233+$E233)-$F233-$G233)</f>
        <v/>
      </c>
    </row>
    <row r="234">
      <c r="A234" s="16" t="n"/>
      <c r="B234" s="16" t="n"/>
      <c r="C234" s="18" t="n"/>
      <c r="D234" s="17" t="n"/>
      <c r="E234" s="18" t="n"/>
      <c r="F234" s="26">
        <f>IF($B234="","",($C234*$D234+$E234)*Settings!$C$5+($C234*$D234+$E234)*Settings!$C$6+Settings!$C$7+Settings!$C$8*$D234)</f>
        <v/>
      </c>
      <c r="G234" s="26">
        <f>IF($B234="","",IFERROR(SUMIFS(Inventory!$F:$F,Inventory!$K:$K,$B234),0)*$D234)</f>
        <v/>
      </c>
      <c r="H234" s="26">
        <f>IF($B234="","",($C234*$D234+$E234)-$F234-$G234)</f>
        <v/>
      </c>
    </row>
    <row r="235">
      <c r="A235" s="21" t="n"/>
      <c r="B235" s="21" t="n"/>
      <c r="C235" s="23" t="n"/>
      <c r="D235" s="22" t="n"/>
      <c r="E235" s="23" t="n"/>
      <c r="F235" s="26">
        <f>IF($B235="","",($C235*$D235+$E235)*Settings!$C$5+($C235*$D235+$E235)*Settings!$C$6+Settings!$C$7+Settings!$C$8*$D235)</f>
        <v/>
      </c>
      <c r="G235" s="26">
        <f>IF($B235="","",IFERROR(SUMIFS(Inventory!$F:$F,Inventory!$K:$K,$B235),0)*$D235)</f>
        <v/>
      </c>
      <c r="H235" s="26">
        <f>IF($B235="","",($C235*$D235+$E235)-$F235-$G235)</f>
        <v/>
      </c>
    </row>
    <row r="236">
      <c r="A236" s="16" t="n"/>
      <c r="B236" s="16" t="n"/>
      <c r="C236" s="18" t="n"/>
      <c r="D236" s="17" t="n"/>
      <c r="E236" s="18" t="n"/>
      <c r="F236" s="26">
        <f>IF($B236="","",($C236*$D236+$E236)*Settings!$C$5+($C236*$D236+$E236)*Settings!$C$6+Settings!$C$7+Settings!$C$8*$D236)</f>
        <v/>
      </c>
      <c r="G236" s="26">
        <f>IF($B236="","",IFERROR(SUMIFS(Inventory!$F:$F,Inventory!$K:$K,$B236),0)*$D236)</f>
        <v/>
      </c>
      <c r="H236" s="26">
        <f>IF($B236="","",($C236*$D236+$E236)-$F236-$G236)</f>
        <v/>
      </c>
    </row>
    <row r="237">
      <c r="A237" s="21" t="n"/>
      <c r="B237" s="21" t="n"/>
      <c r="C237" s="23" t="n"/>
      <c r="D237" s="22" t="n"/>
      <c r="E237" s="23" t="n"/>
      <c r="F237" s="26">
        <f>IF($B237="","",($C237*$D237+$E237)*Settings!$C$5+($C237*$D237+$E237)*Settings!$C$6+Settings!$C$7+Settings!$C$8*$D237)</f>
        <v/>
      </c>
      <c r="G237" s="26">
        <f>IF($B237="","",IFERROR(SUMIFS(Inventory!$F:$F,Inventory!$K:$K,$B237),0)*$D237)</f>
        <v/>
      </c>
      <c r="H237" s="26">
        <f>IF($B237="","",($C237*$D237+$E237)-$F237-$G237)</f>
        <v/>
      </c>
    </row>
    <row r="238">
      <c r="A238" s="16" t="n"/>
      <c r="B238" s="16" t="n"/>
      <c r="C238" s="18" t="n"/>
      <c r="D238" s="17" t="n"/>
      <c r="E238" s="18" t="n"/>
      <c r="F238" s="26">
        <f>IF($B238="","",($C238*$D238+$E238)*Settings!$C$5+($C238*$D238+$E238)*Settings!$C$6+Settings!$C$7+Settings!$C$8*$D238)</f>
        <v/>
      </c>
      <c r="G238" s="26">
        <f>IF($B238="","",IFERROR(SUMIFS(Inventory!$F:$F,Inventory!$K:$K,$B238),0)*$D238)</f>
        <v/>
      </c>
      <c r="H238" s="26">
        <f>IF($B238="","",($C238*$D238+$E238)-$F238-$G238)</f>
        <v/>
      </c>
    </row>
    <row r="239">
      <c r="A239" s="21" t="n"/>
      <c r="B239" s="21" t="n"/>
      <c r="C239" s="23" t="n"/>
      <c r="D239" s="22" t="n"/>
      <c r="E239" s="23" t="n"/>
      <c r="F239" s="26">
        <f>IF($B239="","",($C239*$D239+$E239)*Settings!$C$5+($C239*$D239+$E239)*Settings!$C$6+Settings!$C$7+Settings!$C$8*$D239)</f>
        <v/>
      </c>
      <c r="G239" s="26">
        <f>IF($B239="","",IFERROR(SUMIFS(Inventory!$F:$F,Inventory!$K:$K,$B239),0)*$D239)</f>
        <v/>
      </c>
      <c r="H239" s="26">
        <f>IF($B239="","",($C239*$D239+$E239)-$F239-$G239)</f>
        <v/>
      </c>
    </row>
    <row r="240">
      <c r="A240" s="16" t="n"/>
      <c r="B240" s="16" t="n"/>
      <c r="C240" s="18" t="n"/>
      <c r="D240" s="17" t="n"/>
      <c r="E240" s="18" t="n"/>
      <c r="F240" s="26">
        <f>IF($B240="","",($C240*$D240+$E240)*Settings!$C$5+($C240*$D240+$E240)*Settings!$C$6+Settings!$C$7+Settings!$C$8*$D240)</f>
        <v/>
      </c>
      <c r="G240" s="26">
        <f>IF($B240="","",IFERROR(SUMIFS(Inventory!$F:$F,Inventory!$K:$K,$B240),0)*$D240)</f>
        <v/>
      </c>
      <c r="H240" s="26">
        <f>IF($B240="","",($C240*$D240+$E240)-$F240-$G240)</f>
        <v/>
      </c>
    </row>
    <row r="241">
      <c r="A241" s="21" t="n"/>
      <c r="B241" s="21" t="n"/>
      <c r="C241" s="23" t="n"/>
      <c r="D241" s="22" t="n"/>
      <c r="E241" s="23" t="n"/>
      <c r="F241" s="26">
        <f>IF($B241="","",($C241*$D241+$E241)*Settings!$C$5+($C241*$D241+$E241)*Settings!$C$6+Settings!$C$7+Settings!$C$8*$D241)</f>
        <v/>
      </c>
      <c r="G241" s="26">
        <f>IF($B241="","",IFERROR(SUMIFS(Inventory!$F:$F,Inventory!$K:$K,$B241),0)*$D241)</f>
        <v/>
      </c>
      <c r="H241" s="26">
        <f>IF($B241="","",($C241*$D241+$E241)-$F241-$G241)</f>
        <v/>
      </c>
    </row>
    <row r="242">
      <c r="A242" s="16" t="n"/>
      <c r="B242" s="16" t="n"/>
      <c r="C242" s="18" t="n"/>
      <c r="D242" s="17" t="n"/>
      <c r="E242" s="18" t="n"/>
      <c r="F242" s="26">
        <f>IF($B242="","",($C242*$D242+$E242)*Settings!$C$5+($C242*$D242+$E242)*Settings!$C$6+Settings!$C$7+Settings!$C$8*$D242)</f>
        <v/>
      </c>
      <c r="G242" s="26">
        <f>IF($B242="","",IFERROR(SUMIFS(Inventory!$F:$F,Inventory!$K:$K,$B242),0)*$D242)</f>
        <v/>
      </c>
      <c r="H242" s="26">
        <f>IF($B242="","",($C242*$D242+$E242)-$F242-$G242)</f>
        <v/>
      </c>
    </row>
    <row r="243">
      <c r="A243" s="21" t="n"/>
      <c r="B243" s="21" t="n"/>
      <c r="C243" s="23" t="n"/>
      <c r="D243" s="22" t="n"/>
      <c r="E243" s="23" t="n"/>
      <c r="F243" s="26">
        <f>IF($B243="","",($C243*$D243+$E243)*Settings!$C$5+($C243*$D243+$E243)*Settings!$C$6+Settings!$C$7+Settings!$C$8*$D243)</f>
        <v/>
      </c>
      <c r="G243" s="26">
        <f>IF($B243="","",IFERROR(SUMIFS(Inventory!$F:$F,Inventory!$K:$K,$B243),0)*$D243)</f>
        <v/>
      </c>
      <c r="H243" s="26">
        <f>IF($B243="","",($C243*$D243+$E243)-$F243-$G243)</f>
        <v/>
      </c>
    </row>
    <row r="244">
      <c r="A244" s="16" t="n"/>
      <c r="B244" s="16" t="n"/>
      <c r="C244" s="18" t="n"/>
      <c r="D244" s="17" t="n"/>
      <c r="E244" s="18" t="n"/>
      <c r="F244" s="26">
        <f>IF($B244="","",($C244*$D244+$E244)*Settings!$C$5+($C244*$D244+$E244)*Settings!$C$6+Settings!$C$7+Settings!$C$8*$D244)</f>
        <v/>
      </c>
      <c r="G244" s="26">
        <f>IF($B244="","",IFERROR(SUMIFS(Inventory!$F:$F,Inventory!$K:$K,$B244),0)*$D244)</f>
        <v/>
      </c>
      <c r="H244" s="26">
        <f>IF($B244="","",($C244*$D244+$E244)-$F244-$G244)</f>
        <v/>
      </c>
    </row>
    <row r="245">
      <c r="A245" s="21" t="n"/>
      <c r="B245" s="21" t="n"/>
      <c r="C245" s="23" t="n"/>
      <c r="D245" s="22" t="n"/>
      <c r="E245" s="23" t="n"/>
      <c r="F245" s="26">
        <f>IF($B245="","",($C245*$D245+$E245)*Settings!$C$5+($C245*$D245+$E245)*Settings!$C$6+Settings!$C$7+Settings!$C$8*$D245)</f>
        <v/>
      </c>
      <c r="G245" s="26">
        <f>IF($B245="","",IFERROR(SUMIFS(Inventory!$F:$F,Inventory!$K:$K,$B245),0)*$D245)</f>
        <v/>
      </c>
      <c r="H245" s="26">
        <f>IF($B245="","",($C245*$D245+$E245)-$F245-$G245)</f>
        <v/>
      </c>
    </row>
    <row r="246">
      <c r="A246" s="16" t="n"/>
      <c r="B246" s="16" t="n"/>
      <c r="C246" s="18" t="n"/>
      <c r="D246" s="17" t="n"/>
      <c r="E246" s="18" t="n"/>
      <c r="F246" s="26">
        <f>IF($B246="","",($C246*$D246+$E246)*Settings!$C$5+($C246*$D246+$E246)*Settings!$C$6+Settings!$C$7+Settings!$C$8*$D246)</f>
        <v/>
      </c>
      <c r="G246" s="26">
        <f>IF($B246="","",IFERROR(SUMIFS(Inventory!$F:$F,Inventory!$K:$K,$B246),0)*$D246)</f>
        <v/>
      </c>
      <c r="H246" s="26">
        <f>IF($B246="","",($C246*$D246+$E246)-$F246-$G246)</f>
        <v/>
      </c>
    </row>
    <row r="247">
      <c r="A247" s="21" t="n"/>
      <c r="B247" s="21" t="n"/>
      <c r="C247" s="23" t="n"/>
      <c r="D247" s="22" t="n"/>
      <c r="E247" s="23" t="n"/>
      <c r="F247" s="26">
        <f>IF($B247="","",($C247*$D247+$E247)*Settings!$C$5+($C247*$D247+$E247)*Settings!$C$6+Settings!$C$7+Settings!$C$8*$D247)</f>
        <v/>
      </c>
      <c r="G247" s="26">
        <f>IF($B247="","",IFERROR(SUMIFS(Inventory!$F:$F,Inventory!$K:$K,$B247),0)*$D247)</f>
        <v/>
      </c>
      <c r="H247" s="26">
        <f>IF($B247="","",($C247*$D247+$E247)-$F247-$G247)</f>
        <v/>
      </c>
    </row>
    <row r="248">
      <c r="A248" s="16" t="n"/>
      <c r="B248" s="16" t="n"/>
      <c r="C248" s="18" t="n"/>
      <c r="D248" s="17" t="n"/>
      <c r="E248" s="18" t="n"/>
      <c r="F248" s="26">
        <f>IF($B248="","",($C248*$D248+$E248)*Settings!$C$5+($C248*$D248+$E248)*Settings!$C$6+Settings!$C$7+Settings!$C$8*$D248)</f>
        <v/>
      </c>
      <c r="G248" s="26">
        <f>IF($B248="","",IFERROR(SUMIFS(Inventory!$F:$F,Inventory!$K:$K,$B248),0)*$D248)</f>
        <v/>
      </c>
      <c r="H248" s="26">
        <f>IF($B248="","",($C248*$D248+$E248)-$F248-$G248)</f>
        <v/>
      </c>
    </row>
    <row r="249">
      <c r="A249" s="21" t="n"/>
      <c r="B249" s="21" t="n"/>
      <c r="C249" s="23" t="n"/>
      <c r="D249" s="22" t="n"/>
      <c r="E249" s="23" t="n"/>
      <c r="F249" s="26">
        <f>IF($B249="","",($C249*$D249+$E249)*Settings!$C$5+($C249*$D249+$E249)*Settings!$C$6+Settings!$C$7+Settings!$C$8*$D249)</f>
        <v/>
      </c>
      <c r="G249" s="26">
        <f>IF($B249="","",IFERROR(SUMIFS(Inventory!$F:$F,Inventory!$K:$K,$B249),0)*$D249)</f>
        <v/>
      </c>
      <c r="H249" s="26">
        <f>IF($B249="","",($C249*$D249+$E249)-$F249-$G249)</f>
        <v/>
      </c>
    </row>
    <row r="250">
      <c r="A250" s="16" t="n"/>
      <c r="B250" s="16" t="n"/>
      <c r="C250" s="18" t="n"/>
      <c r="D250" s="17" t="n"/>
      <c r="E250" s="18" t="n"/>
      <c r="F250" s="26">
        <f>IF($B250="","",($C250*$D250+$E250)*Settings!$C$5+($C250*$D250+$E250)*Settings!$C$6+Settings!$C$7+Settings!$C$8*$D250)</f>
        <v/>
      </c>
      <c r="G250" s="26">
        <f>IF($B250="","",IFERROR(SUMIFS(Inventory!$F:$F,Inventory!$K:$K,$B250),0)*$D250)</f>
        <v/>
      </c>
      <c r="H250" s="26">
        <f>IF($B250="","",($C250*$D250+$E250)-$F250-$G250)</f>
        <v/>
      </c>
    </row>
    <row r="251">
      <c r="A251" s="21" t="n"/>
      <c r="B251" s="21" t="n"/>
      <c r="C251" s="23" t="n"/>
      <c r="D251" s="22" t="n"/>
      <c r="E251" s="23" t="n"/>
      <c r="F251" s="26">
        <f>IF($B251="","",($C251*$D251+$E251)*Settings!$C$5+($C251*$D251+$E251)*Settings!$C$6+Settings!$C$7+Settings!$C$8*$D251)</f>
        <v/>
      </c>
      <c r="G251" s="26">
        <f>IF($B251="","",IFERROR(SUMIFS(Inventory!$F:$F,Inventory!$K:$K,$B251),0)*$D251)</f>
        <v/>
      </c>
      <c r="H251" s="26">
        <f>IF($B251="","",($C251*$D251+$E251)-$F251-$G251)</f>
        <v/>
      </c>
    </row>
    <row r="252">
      <c r="A252" s="16" t="n"/>
      <c r="B252" s="16" t="n"/>
      <c r="C252" s="18" t="n"/>
      <c r="D252" s="17" t="n"/>
      <c r="E252" s="18" t="n"/>
      <c r="F252" s="26">
        <f>IF($B252="","",($C252*$D252+$E252)*Settings!$C$5+($C252*$D252+$E252)*Settings!$C$6+Settings!$C$7+Settings!$C$8*$D252)</f>
        <v/>
      </c>
      <c r="G252" s="26">
        <f>IF($B252="","",IFERROR(SUMIFS(Inventory!$F:$F,Inventory!$K:$K,$B252),0)*$D252)</f>
        <v/>
      </c>
      <c r="H252" s="26">
        <f>IF($B252="","",($C252*$D252+$E252)-$F252-$G252)</f>
        <v/>
      </c>
    </row>
    <row r="253">
      <c r="A253" s="21" t="n"/>
      <c r="B253" s="21" t="n"/>
      <c r="C253" s="23" t="n"/>
      <c r="D253" s="22" t="n"/>
      <c r="E253" s="23" t="n"/>
      <c r="F253" s="26">
        <f>IF($B253="","",($C253*$D253+$E253)*Settings!$C$5+($C253*$D253+$E253)*Settings!$C$6+Settings!$C$7+Settings!$C$8*$D253)</f>
        <v/>
      </c>
      <c r="G253" s="26">
        <f>IF($B253="","",IFERROR(SUMIFS(Inventory!$F:$F,Inventory!$K:$K,$B253),0)*$D253)</f>
        <v/>
      </c>
      <c r="H253" s="26">
        <f>IF($B253="","",($C253*$D253+$E253)-$F253-$G253)</f>
        <v/>
      </c>
    </row>
    <row r="254">
      <c r="A254" s="16" t="n"/>
      <c r="B254" s="16" t="n"/>
      <c r="C254" s="18" t="n"/>
      <c r="D254" s="17" t="n"/>
      <c r="E254" s="18" t="n"/>
      <c r="F254" s="26">
        <f>IF($B254="","",($C254*$D254+$E254)*Settings!$C$5+($C254*$D254+$E254)*Settings!$C$6+Settings!$C$7+Settings!$C$8*$D254)</f>
        <v/>
      </c>
      <c r="G254" s="26">
        <f>IF($B254="","",IFERROR(SUMIFS(Inventory!$F:$F,Inventory!$K:$K,$B254),0)*$D254)</f>
        <v/>
      </c>
      <c r="H254" s="26">
        <f>IF($B254="","",($C254*$D254+$E254)-$F254-$G254)</f>
        <v/>
      </c>
    </row>
    <row r="255">
      <c r="A255" s="21" t="n"/>
      <c r="B255" s="21" t="n"/>
      <c r="C255" s="23" t="n"/>
      <c r="D255" s="22" t="n"/>
      <c r="E255" s="23" t="n"/>
      <c r="F255" s="26">
        <f>IF($B255="","",($C255*$D255+$E255)*Settings!$C$5+($C255*$D255+$E255)*Settings!$C$6+Settings!$C$7+Settings!$C$8*$D255)</f>
        <v/>
      </c>
      <c r="G255" s="26">
        <f>IF($B255="","",IFERROR(SUMIFS(Inventory!$F:$F,Inventory!$K:$K,$B255),0)*$D255)</f>
        <v/>
      </c>
      <c r="H255" s="26">
        <f>IF($B255="","",($C255*$D255+$E255)-$F255-$G255)</f>
        <v/>
      </c>
    </row>
    <row r="256">
      <c r="A256" s="16" t="n"/>
      <c r="B256" s="16" t="n"/>
      <c r="C256" s="18" t="n"/>
      <c r="D256" s="17" t="n"/>
      <c r="E256" s="18" t="n"/>
      <c r="F256" s="26">
        <f>IF($B256="","",($C256*$D256+$E256)*Settings!$C$5+($C256*$D256+$E256)*Settings!$C$6+Settings!$C$7+Settings!$C$8*$D256)</f>
        <v/>
      </c>
      <c r="G256" s="26">
        <f>IF($B256="","",IFERROR(SUMIFS(Inventory!$F:$F,Inventory!$K:$K,$B256),0)*$D256)</f>
        <v/>
      </c>
      <c r="H256" s="26">
        <f>IF($B256="","",($C256*$D256+$E256)-$F256-$G256)</f>
        <v/>
      </c>
    </row>
    <row r="257">
      <c r="A257" s="21" t="n"/>
      <c r="B257" s="21" t="n"/>
      <c r="C257" s="23" t="n"/>
      <c r="D257" s="22" t="n"/>
      <c r="E257" s="23" t="n"/>
      <c r="F257" s="26">
        <f>IF($B257="","",($C257*$D257+$E257)*Settings!$C$5+($C257*$D257+$E257)*Settings!$C$6+Settings!$C$7+Settings!$C$8*$D257)</f>
        <v/>
      </c>
      <c r="G257" s="26">
        <f>IF($B257="","",IFERROR(SUMIFS(Inventory!$F:$F,Inventory!$K:$K,$B257),0)*$D257)</f>
        <v/>
      </c>
      <c r="H257" s="26">
        <f>IF($B257="","",($C257*$D257+$E257)-$F257-$G257)</f>
        <v/>
      </c>
    </row>
    <row r="258">
      <c r="A258" s="16" t="n"/>
      <c r="B258" s="16" t="n"/>
      <c r="C258" s="18" t="n"/>
      <c r="D258" s="17" t="n"/>
      <c r="E258" s="18" t="n"/>
      <c r="F258" s="26">
        <f>IF($B258="","",($C258*$D258+$E258)*Settings!$C$5+($C258*$D258+$E258)*Settings!$C$6+Settings!$C$7+Settings!$C$8*$D258)</f>
        <v/>
      </c>
      <c r="G258" s="26">
        <f>IF($B258="","",IFERROR(SUMIFS(Inventory!$F:$F,Inventory!$K:$K,$B258),0)*$D258)</f>
        <v/>
      </c>
      <c r="H258" s="26">
        <f>IF($B258="","",($C258*$D258+$E258)-$F258-$G258)</f>
        <v/>
      </c>
    </row>
    <row r="259">
      <c r="A259" s="21" t="n"/>
      <c r="B259" s="21" t="n"/>
      <c r="C259" s="23" t="n"/>
      <c r="D259" s="22" t="n"/>
      <c r="E259" s="23" t="n"/>
      <c r="F259" s="26">
        <f>IF($B259="","",($C259*$D259+$E259)*Settings!$C$5+($C259*$D259+$E259)*Settings!$C$6+Settings!$C$7+Settings!$C$8*$D259)</f>
        <v/>
      </c>
      <c r="G259" s="26">
        <f>IF($B259="","",IFERROR(SUMIFS(Inventory!$F:$F,Inventory!$K:$K,$B259),0)*$D259)</f>
        <v/>
      </c>
      <c r="H259" s="26">
        <f>IF($B259="","",($C259*$D259+$E259)-$F259-$G259)</f>
        <v/>
      </c>
    </row>
    <row r="260">
      <c r="A260" s="16" t="n"/>
      <c r="B260" s="16" t="n"/>
      <c r="C260" s="18" t="n"/>
      <c r="D260" s="17" t="n"/>
      <c r="E260" s="18" t="n"/>
      <c r="F260" s="26">
        <f>IF($B260="","",($C260*$D260+$E260)*Settings!$C$5+($C260*$D260+$E260)*Settings!$C$6+Settings!$C$7+Settings!$C$8*$D260)</f>
        <v/>
      </c>
      <c r="G260" s="26">
        <f>IF($B260="","",IFERROR(SUMIFS(Inventory!$F:$F,Inventory!$K:$K,$B260),0)*$D260)</f>
        <v/>
      </c>
      <c r="H260" s="26">
        <f>IF($B260="","",($C260*$D260+$E260)-$F260-$G260)</f>
        <v/>
      </c>
    </row>
    <row r="261">
      <c r="A261" s="21" t="n"/>
      <c r="B261" s="21" t="n"/>
      <c r="C261" s="23" t="n"/>
      <c r="D261" s="22" t="n"/>
      <c r="E261" s="23" t="n"/>
      <c r="F261" s="26">
        <f>IF($B261="","",($C261*$D261+$E261)*Settings!$C$5+($C261*$D261+$E261)*Settings!$C$6+Settings!$C$7+Settings!$C$8*$D261)</f>
        <v/>
      </c>
      <c r="G261" s="26">
        <f>IF($B261="","",IFERROR(SUMIFS(Inventory!$F:$F,Inventory!$K:$K,$B261),0)*$D261)</f>
        <v/>
      </c>
      <c r="H261" s="26">
        <f>IF($B261="","",($C261*$D261+$E261)-$F261-$G261)</f>
        <v/>
      </c>
    </row>
    <row r="262">
      <c r="A262" s="16" t="n"/>
      <c r="B262" s="16" t="n"/>
      <c r="C262" s="18" t="n"/>
      <c r="D262" s="17" t="n"/>
      <c r="E262" s="18" t="n"/>
      <c r="F262" s="26">
        <f>IF($B262="","",($C262*$D262+$E262)*Settings!$C$5+($C262*$D262+$E262)*Settings!$C$6+Settings!$C$7+Settings!$C$8*$D262)</f>
        <v/>
      </c>
      <c r="G262" s="26">
        <f>IF($B262="","",IFERROR(SUMIFS(Inventory!$F:$F,Inventory!$K:$K,$B262),0)*$D262)</f>
        <v/>
      </c>
      <c r="H262" s="26">
        <f>IF($B262="","",($C262*$D262+$E262)-$F262-$G262)</f>
        <v/>
      </c>
    </row>
    <row r="263">
      <c r="A263" s="21" t="n"/>
      <c r="B263" s="21" t="n"/>
      <c r="C263" s="23" t="n"/>
      <c r="D263" s="22" t="n"/>
      <c r="E263" s="23" t="n"/>
      <c r="F263" s="26">
        <f>IF($B263="","",($C263*$D263+$E263)*Settings!$C$5+($C263*$D263+$E263)*Settings!$C$6+Settings!$C$7+Settings!$C$8*$D263)</f>
        <v/>
      </c>
      <c r="G263" s="26">
        <f>IF($B263="","",IFERROR(SUMIFS(Inventory!$F:$F,Inventory!$K:$K,$B263),0)*$D263)</f>
        <v/>
      </c>
      <c r="H263" s="26">
        <f>IF($B263="","",($C263*$D263+$E263)-$F263-$G263)</f>
        <v/>
      </c>
    </row>
    <row r="264">
      <c r="A264" s="16" t="n"/>
      <c r="B264" s="16" t="n"/>
      <c r="C264" s="18" t="n"/>
      <c r="D264" s="17" t="n"/>
      <c r="E264" s="18" t="n"/>
      <c r="F264" s="26">
        <f>IF($B264="","",($C264*$D264+$E264)*Settings!$C$5+($C264*$D264+$E264)*Settings!$C$6+Settings!$C$7+Settings!$C$8*$D264)</f>
        <v/>
      </c>
      <c r="G264" s="26">
        <f>IF($B264="","",IFERROR(SUMIFS(Inventory!$F:$F,Inventory!$K:$K,$B264),0)*$D264)</f>
        <v/>
      </c>
      <c r="H264" s="26">
        <f>IF($B264="","",($C264*$D264+$E264)-$F264-$G264)</f>
        <v/>
      </c>
    </row>
    <row r="265">
      <c r="A265" s="21" t="n"/>
      <c r="B265" s="21" t="n"/>
      <c r="C265" s="23" t="n"/>
      <c r="D265" s="22" t="n"/>
      <c r="E265" s="23" t="n"/>
      <c r="F265" s="26">
        <f>IF($B265="","",($C265*$D265+$E265)*Settings!$C$5+($C265*$D265+$E265)*Settings!$C$6+Settings!$C$7+Settings!$C$8*$D265)</f>
        <v/>
      </c>
      <c r="G265" s="26">
        <f>IF($B265="","",IFERROR(SUMIFS(Inventory!$F:$F,Inventory!$K:$K,$B265),0)*$D265)</f>
        <v/>
      </c>
      <c r="H265" s="26">
        <f>IF($B265="","",($C265*$D265+$E265)-$F265-$G265)</f>
        <v/>
      </c>
    </row>
    <row r="266">
      <c r="A266" s="16" t="n"/>
      <c r="B266" s="16" t="n"/>
      <c r="C266" s="18" t="n"/>
      <c r="D266" s="17" t="n"/>
      <c r="E266" s="18" t="n"/>
      <c r="F266" s="26">
        <f>IF($B266="","",($C266*$D266+$E266)*Settings!$C$5+($C266*$D266+$E266)*Settings!$C$6+Settings!$C$7+Settings!$C$8*$D266)</f>
        <v/>
      </c>
      <c r="G266" s="26">
        <f>IF($B266="","",IFERROR(SUMIFS(Inventory!$F:$F,Inventory!$K:$K,$B266),0)*$D266)</f>
        <v/>
      </c>
      <c r="H266" s="26">
        <f>IF($B266="","",($C266*$D266+$E266)-$F266-$G266)</f>
        <v/>
      </c>
    </row>
    <row r="267">
      <c r="A267" s="21" t="n"/>
      <c r="B267" s="21" t="n"/>
      <c r="C267" s="23" t="n"/>
      <c r="D267" s="22" t="n"/>
      <c r="E267" s="23" t="n"/>
      <c r="F267" s="26">
        <f>IF($B267="","",($C267*$D267+$E267)*Settings!$C$5+($C267*$D267+$E267)*Settings!$C$6+Settings!$C$7+Settings!$C$8*$D267)</f>
        <v/>
      </c>
      <c r="G267" s="26">
        <f>IF($B267="","",IFERROR(SUMIFS(Inventory!$F:$F,Inventory!$K:$K,$B267),0)*$D267)</f>
        <v/>
      </c>
      <c r="H267" s="26">
        <f>IF($B267="","",($C267*$D267+$E267)-$F267-$G267)</f>
        <v/>
      </c>
    </row>
    <row r="268">
      <c r="A268" s="16" t="n"/>
      <c r="B268" s="16" t="n"/>
      <c r="C268" s="18" t="n"/>
      <c r="D268" s="17" t="n"/>
      <c r="E268" s="18" t="n"/>
      <c r="F268" s="26">
        <f>IF($B268="","",($C268*$D268+$E268)*Settings!$C$5+($C268*$D268+$E268)*Settings!$C$6+Settings!$C$7+Settings!$C$8*$D268)</f>
        <v/>
      </c>
      <c r="G268" s="26">
        <f>IF($B268="","",IFERROR(SUMIFS(Inventory!$F:$F,Inventory!$K:$K,$B268),0)*$D268)</f>
        <v/>
      </c>
      <c r="H268" s="26">
        <f>IF($B268="","",($C268*$D268+$E268)-$F268-$G268)</f>
        <v/>
      </c>
    </row>
    <row r="269">
      <c r="A269" s="21" t="n"/>
      <c r="B269" s="21" t="n"/>
      <c r="C269" s="23" t="n"/>
      <c r="D269" s="22" t="n"/>
      <c r="E269" s="23" t="n"/>
      <c r="F269" s="26">
        <f>IF($B269="","",($C269*$D269+$E269)*Settings!$C$5+($C269*$D269+$E269)*Settings!$C$6+Settings!$C$7+Settings!$C$8*$D269)</f>
        <v/>
      </c>
      <c r="G269" s="26">
        <f>IF($B269="","",IFERROR(SUMIFS(Inventory!$F:$F,Inventory!$K:$K,$B269),0)*$D269)</f>
        <v/>
      </c>
      <c r="H269" s="26">
        <f>IF($B269="","",($C269*$D269+$E269)-$F269-$G269)</f>
        <v/>
      </c>
    </row>
    <row r="270">
      <c r="A270" s="16" t="n"/>
      <c r="B270" s="16" t="n"/>
      <c r="C270" s="18" t="n"/>
      <c r="D270" s="17" t="n"/>
      <c r="E270" s="18" t="n"/>
      <c r="F270" s="26">
        <f>IF($B270="","",($C270*$D270+$E270)*Settings!$C$5+($C270*$D270+$E270)*Settings!$C$6+Settings!$C$7+Settings!$C$8*$D270)</f>
        <v/>
      </c>
      <c r="G270" s="26">
        <f>IF($B270="","",IFERROR(SUMIFS(Inventory!$F:$F,Inventory!$K:$K,$B270),0)*$D270)</f>
        <v/>
      </c>
      <c r="H270" s="26">
        <f>IF($B270="","",($C270*$D270+$E270)-$F270-$G270)</f>
        <v/>
      </c>
    </row>
    <row r="271">
      <c r="A271" s="21" t="n"/>
      <c r="B271" s="21" t="n"/>
      <c r="C271" s="23" t="n"/>
      <c r="D271" s="22" t="n"/>
      <c r="E271" s="23" t="n"/>
      <c r="F271" s="26">
        <f>IF($B271="","",($C271*$D271+$E271)*Settings!$C$5+($C271*$D271+$E271)*Settings!$C$6+Settings!$C$7+Settings!$C$8*$D271)</f>
        <v/>
      </c>
      <c r="G271" s="26">
        <f>IF($B271="","",IFERROR(SUMIFS(Inventory!$F:$F,Inventory!$K:$K,$B271),0)*$D271)</f>
        <v/>
      </c>
      <c r="H271" s="26">
        <f>IF($B271="","",($C271*$D271+$E271)-$F271-$G271)</f>
        <v/>
      </c>
    </row>
    <row r="272">
      <c r="A272" s="16" t="n"/>
      <c r="B272" s="16" t="n"/>
      <c r="C272" s="18" t="n"/>
      <c r="D272" s="17" t="n"/>
      <c r="E272" s="18" t="n"/>
      <c r="F272" s="26">
        <f>IF($B272="","",($C272*$D272+$E272)*Settings!$C$5+($C272*$D272+$E272)*Settings!$C$6+Settings!$C$7+Settings!$C$8*$D272)</f>
        <v/>
      </c>
      <c r="G272" s="26">
        <f>IF($B272="","",IFERROR(SUMIFS(Inventory!$F:$F,Inventory!$K:$K,$B272),0)*$D272)</f>
        <v/>
      </c>
      <c r="H272" s="26">
        <f>IF($B272="","",($C272*$D272+$E272)-$F272-$G272)</f>
        <v/>
      </c>
    </row>
    <row r="273">
      <c r="A273" s="21" t="n"/>
      <c r="B273" s="21" t="n"/>
      <c r="C273" s="23" t="n"/>
      <c r="D273" s="22" t="n"/>
      <c r="E273" s="23" t="n"/>
      <c r="F273" s="26">
        <f>IF($B273="","",($C273*$D273+$E273)*Settings!$C$5+($C273*$D273+$E273)*Settings!$C$6+Settings!$C$7+Settings!$C$8*$D273)</f>
        <v/>
      </c>
      <c r="G273" s="26">
        <f>IF($B273="","",IFERROR(SUMIFS(Inventory!$F:$F,Inventory!$K:$K,$B273),0)*$D273)</f>
        <v/>
      </c>
      <c r="H273" s="26">
        <f>IF($B273="","",($C273*$D273+$E273)-$F273-$G273)</f>
        <v/>
      </c>
    </row>
    <row r="274">
      <c r="A274" s="16" t="n"/>
      <c r="B274" s="16" t="n"/>
      <c r="C274" s="18" t="n"/>
      <c r="D274" s="17" t="n"/>
      <c r="E274" s="18" t="n"/>
      <c r="F274" s="26">
        <f>IF($B274="","",($C274*$D274+$E274)*Settings!$C$5+($C274*$D274+$E274)*Settings!$C$6+Settings!$C$7+Settings!$C$8*$D274)</f>
        <v/>
      </c>
      <c r="G274" s="26">
        <f>IF($B274="","",IFERROR(SUMIFS(Inventory!$F:$F,Inventory!$K:$K,$B274),0)*$D274)</f>
        <v/>
      </c>
      <c r="H274" s="26">
        <f>IF($B274="","",($C274*$D274+$E274)-$F274-$G274)</f>
        <v/>
      </c>
    </row>
    <row r="275">
      <c r="A275" s="21" t="n"/>
      <c r="B275" s="21" t="n"/>
      <c r="C275" s="23" t="n"/>
      <c r="D275" s="22" t="n"/>
      <c r="E275" s="23" t="n"/>
      <c r="F275" s="26">
        <f>IF($B275="","",($C275*$D275+$E275)*Settings!$C$5+($C275*$D275+$E275)*Settings!$C$6+Settings!$C$7+Settings!$C$8*$D275)</f>
        <v/>
      </c>
      <c r="G275" s="26">
        <f>IF($B275="","",IFERROR(SUMIFS(Inventory!$F:$F,Inventory!$K:$K,$B275),0)*$D275)</f>
        <v/>
      </c>
      <c r="H275" s="26">
        <f>IF($B275="","",($C275*$D275+$E275)-$F275-$G275)</f>
        <v/>
      </c>
    </row>
    <row r="276">
      <c r="A276" s="16" t="n"/>
      <c r="B276" s="16" t="n"/>
      <c r="C276" s="18" t="n"/>
      <c r="D276" s="17" t="n"/>
      <c r="E276" s="18" t="n"/>
      <c r="F276" s="26">
        <f>IF($B276="","",($C276*$D276+$E276)*Settings!$C$5+($C276*$D276+$E276)*Settings!$C$6+Settings!$C$7+Settings!$C$8*$D276)</f>
        <v/>
      </c>
      <c r="G276" s="26">
        <f>IF($B276="","",IFERROR(SUMIFS(Inventory!$F:$F,Inventory!$K:$K,$B276),0)*$D276)</f>
        <v/>
      </c>
      <c r="H276" s="26">
        <f>IF($B276="","",($C276*$D276+$E276)-$F276-$G276)</f>
        <v/>
      </c>
    </row>
    <row r="277">
      <c r="A277" s="21" t="n"/>
      <c r="B277" s="21" t="n"/>
      <c r="C277" s="23" t="n"/>
      <c r="D277" s="22" t="n"/>
      <c r="E277" s="23" t="n"/>
      <c r="F277" s="26">
        <f>IF($B277="","",($C277*$D277+$E277)*Settings!$C$5+($C277*$D277+$E277)*Settings!$C$6+Settings!$C$7+Settings!$C$8*$D277)</f>
        <v/>
      </c>
      <c r="G277" s="26">
        <f>IF($B277="","",IFERROR(SUMIFS(Inventory!$F:$F,Inventory!$K:$K,$B277),0)*$D277)</f>
        <v/>
      </c>
      <c r="H277" s="26">
        <f>IF($B277="","",($C277*$D277+$E277)-$F277-$G277)</f>
        <v/>
      </c>
    </row>
    <row r="278">
      <c r="A278" s="16" t="n"/>
      <c r="B278" s="16" t="n"/>
      <c r="C278" s="18" t="n"/>
      <c r="D278" s="17" t="n"/>
      <c r="E278" s="18" t="n"/>
      <c r="F278" s="26">
        <f>IF($B278="","",($C278*$D278+$E278)*Settings!$C$5+($C278*$D278+$E278)*Settings!$C$6+Settings!$C$7+Settings!$C$8*$D278)</f>
        <v/>
      </c>
      <c r="G278" s="26">
        <f>IF($B278="","",IFERROR(SUMIFS(Inventory!$F:$F,Inventory!$K:$K,$B278),0)*$D278)</f>
        <v/>
      </c>
      <c r="H278" s="26">
        <f>IF($B278="","",($C278*$D278+$E278)-$F278-$G278)</f>
        <v/>
      </c>
    </row>
    <row r="279">
      <c r="A279" s="21" t="n"/>
      <c r="B279" s="21" t="n"/>
      <c r="C279" s="23" t="n"/>
      <c r="D279" s="22" t="n"/>
      <c r="E279" s="23" t="n"/>
      <c r="F279" s="26">
        <f>IF($B279="","",($C279*$D279+$E279)*Settings!$C$5+($C279*$D279+$E279)*Settings!$C$6+Settings!$C$7+Settings!$C$8*$D279)</f>
        <v/>
      </c>
      <c r="G279" s="26">
        <f>IF($B279="","",IFERROR(SUMIFS(Inventory!$F:$F,Inventory!$K:$K,$B279),0)*$D279)</f>
        <v/>
      </c>
      <c r="H279" s="26">
        <f>IF($B279="","",($C279*$D279+$E279)-$F279-$G279)</f>
        <v/>
      </c>
    </row>
    <row r="280">
      <c r="A280" s="16" t="n"/>
      <c r="B280" s="16" t="n"/>
      <c r="C280" s="18" t="n"/>
      <c r="D280" s="17" t="n"/>
      <c r="E280" s="18" t="n"/>
      <c r="F280" s="26">
        <f>IF($B280="","",($C280*$D280+$E280)*Settings!$C$5+($C280*$D280+$E280)*Settings!$C$6+Settings!$C$7+Settings!$C$8*$D280)</f>
        <v/>
      </c>
      <c r="G280" s="26">
        <f>IF($B280="","",IFERROR(SUMIFS(Inventory!$F:$F,Inventory!$K:$K,$B280),0)*$D280)</f>
        <v/>
      </c>
      <c r="H280" s="26">
        <f>IF($B280="","",($C280*$D280+$E280)-$F280-$G280)</f>
        <v/>
      </c>
    </row>
    <row r="281">
      <c r="A281" s="21" t="n"/>
      <c r="B281" s="21" t="n"/>
      <c r="C281" s="23" t="n"/>
      <c r="D281" s="22" t="n"/>
      <c r="E281" s="23" t="n"/>
      <c r="F281" s="26">
        <f>IF($B281="","",($C281*$D281+$E281)*Settings!$C$5+($C281*$D281+$E281)*Settings!$C$6+Settings!$C$7+Settings!$C$8*$D281)</f>
        <v/>
      </c>
      <c r="G281" s="26">
        <f>IF($B281="","",IFERROR(SUMIFS(Inventory!$F:$F,Inventory!$K:$K,$B281),0)*$D281)</f>
        <v/>
      </c>
      <c r="H281" s="26">
        <f>IF($B281="","",($C281*$D281+$E281)-$F281-$G281)</f>
        <v/>
      </c>
    </row>
    <row r="282">
      <c r="A282" s="16" t="n"/>
      <c r="B282" s="16" t="n"/>
      <c r="C282" s="18" t="n"/>
      <c r="D282" s="17" t="n"/>
      <c r="E282" s="18" t="n"/>
      <c r="F282" s="26">
        <f>IF($B282="","",($C282*$D282+$E282)*Settings!$C$5+($C282*$D282+$E282)*Settings!$C$6+Settings!$C$7+Settings!$C$8*$D282)</f>
        <v/>
      </c>
      <c r="G282" s="26">
        <f>IF($B282="","",IFERROR(SUMIFS(Inventory!$F:$F,Inventory!$K:$K,$B282),0)*$D282)</f>
        <v/>
      </c>
      <c r="H282" s="26">
        <f>IF($B282="","",($C282*$D282+$E282)-$F282-$G282)</f>
        <v/>
      </c>
    </row>
    <row r="283">
      <c r="A283" s="21" t="n"/>
      <c r="B283" s="21" t="n"/>
      <c r="C283" s="23" t="n"/>
      <c r="D283" s="22" t="n"/>
      <c r="E283" s="23" t="n"/>
      <c r="F283" s="26">
        <f>IF($B283="","",($C283*$D283+$E283)*Settings!$C$5+($C283*$D283+$E283)*Settings!$C$6+Settings!$C$7+Settings!$C$8*$D283)</f>
        <v/>
      </c>
      <c r="G283" s="26">
        <f>IF($B283="","",IFERROR(SUMIFS(Inventory!$F:$F,Inventory!$K:$K,$B283),0)*$D283)</f>
        <v/>
      </c>
      <c r="H283" s="26">
        <f>IF($B283="","",($C283*$D283+$E283)-$F283-$G283)</f>
        <v/>
      </c>
    </row>
    <row r="284">
      <c r="A284" s="16" t="n"/>
      <c r="B284" s="16" t="n"/>
      <c r="C284" s="18" t="n"/>
      <c r="D284" s="17" t="n"/>
      <c r="E284" s="18" t="n"/>
      <c r="F284" s="26">
        <f>IF($B284="","",($C284*$D284+$E284)*Settings!$C$5+($C284*$D284+$E284)*Settings!$C$6+Settings!$C$7+Settings!$C$8*$D284)</f>
        <v/>
      </c>
      <c r="G284" s="26">
        <f>IF($B284="","",IFERROR(SUMIFS(Inventory!$F:$F,Inventory!$K:$K,$B284),0)*$D284)</f>
        <v/>
      </c>
      <c r="H284" s="26">
        <f>IF($B284="","",($C284*$D284+$E284)-$F284-$G284)</f>
        <v/>
      </c>
    </row>
    <row r="285">
      <c r="A285" s="21" t="n"/>
      <c r="B285" s="21" t="n"/>
      <c r="C285" s="23" t="n"/>
      <c r="D285" s="22" t="n"/>
      <c r="E285" s="23" t="n"/>
      <c r="F285" s="26">
        <f>IF($B285="","",($C285*$D285+$E285)*Settings!$C$5+($C285*$D285+$E285)*Settings!$C$6+Settings!$C$7+Settings!$C$8*$D285)</f>
        <v/>
      </c>
      <c r="G285" s="26">
        <f>IF($B285="","",IFERROR(SUMIFS(Inventory!$F:$F,Inventory!$K:$K,$B285),0)*$D285)</f>
        <v/>
      </c>
      <c r="H285" s="26">
        <f>IF($B285="","",($C285*$D285+$E285)-$F285-$G285)</f>
        <v/>
      </c>
    </row>
    <row r="286">
      <c r="A286" s="16" t="n"/>
      <c r="B286" s="16" t="n"/>
      <c r="C286" s="18" t="n"/>
      <c r="D286" s="17" t="n"/>
      <c r="E286" s="18" t="n"/>
      <c r="F286" s="26">
        <f>IF($B286="","",($C286*$D286+$E286)*Settings!$C$5+($C286*$D286+$E286)*Settings!$C$6+Settings!$C$7+Settings!$C$8*$D286)</f>
        <v/>
      </c>
      <c r="G286" s="26">
        <f>IF($B286="","",IFERROR(SUMIFS(Inventory!$F:$F,Inventory!$K:$K,$B286),0)*$D286)</f>
        <v/>
      </c>
      <c r="H286" s="26">
        <f>IF($B286="","",($C286*$D286+$E286)-$F286-$G286)</f>
        <v/>
      </c>
    </row>
    <row r="287">
      <c r="A287" s="21" t="n"/>
      <c r="B287" s="21" t="n"/>
      <c r="C287" s="23" t="n"/>
      <c r="D287" s="22" t="n"/>
      <c r="E287" s="23" t="n"/>
      <c r="F287" s="26">
        <f>IF($B287="","",($C287*$D287+$E287)*Settings!$C$5+($C287*$D287+$E287)*Settings!$C$6+Settings!$C$7+Settings!$C$8*$D287)</f>
        <v/>
      </c>
      <c r="G287" s="26">
        <f>IF($B287="","",IFERROR(SUMIFS(Inventory!$F:$F,Inventory!$K:$K,$B287),0)*$D287)</f>
        <v/>
      </c>
      <c r="H287" s="26">
        <f>IF($B287="","",($C287*$D287+$E287)-$F287-$G287)</f>
        <v/>
      </c>
    </row>
    <row r="288">
      <c r="A288" s="16" t="n"/>
      <c r="B288" s="16" t="n"/>
      <c r="C288" s="18" t="n"/>
      <c r="D288" s="17" t="n"/>
      <c r="E288" s="18" t="n"/>
      <c r="F288" s="26">
        <f>IF($B288="","",($C288*$D288+$E288)*Settings!$C$5+($C288*$D288+$E288)*Settings!$C$6+Settings!$C$7+Settings!$C$8*$D288)</f>
        <v/>
      </c>
      <c r="G288" s="26">
        <f>IF($B288="","",IFERROR(SUMIFS(Inventory!$F:$F,Inventory!$K:$K,$B288),0)*$D288)</f>
        <v/>
      </c>
      <c r="H288" s="26">
        <f>IF($B288="","",($C288*$D288+$E288)-$F288-$G288)</f>
        <v/>
      </c>
    </row>
    <row r="289">
      <c r="A289" s="21" t="n"/>
      <c r="B289" s="21" t="n"/>
      <c r="C289" s="23" t="n"/>
      <c r="D289" s="22" t="n"/>
      <c r="E289" s="23" t="n"/>
      <c r="F289" s="26">
        <f>IF($B289="","",($C289*$D289+$E289)*Settings!$C$5+($C289*$D289+$E289)*Settings!$C$6+Settings!$C$7+Settings!$C$8*$D289)</f>
        <v/>
      </c>
      <c r="G289" s="26">
        <f>IF($B289="","",IFERROR(SUMIFS(Inventory!$F:$F,Inventory!$K:$K,$B289),0)*$D289)</f>
        <v/>
      </c>
      <c r="H289" s="26">
        <f>IF($B289="","",($C289*$D289+$E289)-$F289-$G289)</f>
        <v/>
      </c>
    </row>
    <row r="290">
      <c r="A290" s="16" t="n"/>
      <c r="B290" s="16" t="n"/>
      <c r="C290" s="18" t="n"/>
      <c r="D290" s="17" t="n"/>
      <c r="E290" s="18" t="n"/>
      <c r="F290" s="26">
        <f>IF($B290="","",($C290*$D290+$E290)*Settings!$C$5+($C290*$D290+$E290)*Settings!$C$6+Settings!$C$7+Settings!$C$8*$D290)</f>
        <v/>
      </c>
      <c r="G290" s="26">
        <f>IF($B290="","",IFERROR(SUMIFS(Inventory!$F:$F,Inventory!$K:$K,$B290),0)*$D290)</f>
        <v/>
      </c>
      <c r="H290" s="26">
        <f>IF($B290="","",($C290*$D290+$E290)-$F290-$G290)</f>
        <v/>
      </c>
    </row>
    <row r="291">
      <c r="A291" s="21" t="n"/>
      <c r="B291" s="21" t="n"/>
      <c r="C291" s="23" t="n"/>
      <c r="D291" s="22" t="n"/>
      <c r="E291" s="23" t="n"/>
      <c r="F291" s="26">
        <f>IF($B291="","",($C291*$D291+$E291)*Settings!$C$5+($C291*$D291+$E291)*Settings!$C$6+Settings!$C$7+Settings!$C$8*$D291)</f>
        <v/>
      </c>
      <c r="G291" s="26">
        <f>IF($B291="","",IFERROR(SUMIFS(Inventory!$F:$F,Inventory!$K:$K,$B291),0)*$D291)</f>
        <v/>
      </c>
      <c r="H291" s="26">
        <f>IF($B291="","",($C291*$D291+$E291)-$F291-$G291)</f>
        <v/>
      </c>
    </row>
    <row r="292">
      <c r="A292" s="16" t="n"/>
      <c r="B292" s="16" t="n"/>
      <c r="C292" s="18" t="n"/>
      <c r="D292" s="17" t="n"/>
      <c r="E292" s="18" t="n"/>
      <c r="F292" s="26">
        <f>IF($B292="","",($C292*$D292+$E292)*Settings!$C$5+($C292*$D292+$E292)*Settings!$C$6+Settings!$C$7+Settings!$C$8*$D292)</f>
        <v/>
      </c>
      <c r="G292" s="26">
        <f>IF($B292="","",IFERROR(SUMIFS(Inventory!$F:$F,Inventory!$K:$K,$B292),0)*$D292)</f>
        <v/>
      </c>
      <c r="H292" s="26">
        <f>IF($B292="","",($C292*$D292+$E292)-$F292-$G292)</f>
        <v/>
      </c>
    </row>
    <row r="293">
      <c r="A293" s="21" t="n"/>
      <c r="B293" s="21" t="n"/>
      <c r="C293" s="23" t="n"/>
      <c r="D293" s="22" t="n"/>
      <c r="E293" s="23" t="n"/>
      <c r="F293" s="26">
        <f>IF($B293="","",($C293*$D293+$E293)*Settings!$C$5+($C293*$D293+$E293)*Settings!$C$6+Settings!$C$7+Settings!$C$8*$D293)</f>
        <v/>
      </c>
      <c r="G293" s="26">
        <f>IF($B293="","",IFERROR(SUMIFS(Inventory!$F:$F,Inventory!$K:$K,$B293),0)*$D293)</f>
        <v/>
      </c>
      <c r="H293" s="26">
        <f>IF($B293="","",($C293*$D293+$E293)-$F293-$G293)</f>
        <v/>
      </c>
    </row>
    <row r="294">
      <c r="A294" s="16" t="n"/>
      <c r="B294" s="16" t="n"/>
      <c r="C294" s="18" t="n"/>
      <c r="D294" s="17" t="n"/>
      <c r="E294" s="18" t="n"/>
      <c r="F294" s="26">
        <f>IF($B294="","",($C294*$D294+$E294)*Settings!$C$5+($C294*$D294+$E294)*Settings!$C$6+Settings!$C$7+Settings!$C$8*$D294)</f>
        <v/>
      </c>
      <c r="G294" s="26">
        <f>IF($B294="","",IFERROR(SUMIFS(Inventory!$F:$F,Inventory!$K:$K,$B294),0)*$D294)</f>
        <v/>
      </c>
      <c r="H294" s="26">
        <f>IF($B294="","",($C294*$D294+$E294)-$F294-$G294)</f>
        <v/>
      </c>
    </row>
    <row r="295">
      <c r="A295" s="21" t="n"/>
      <c r="B295" s="21" t="n"/>
      <c r="C295" s="23" t="n"/>
      <c r="D295" s="22" t="n"/>
      <c r="E295" s="23" t="n"/>
      <c r="F295" s="26">
        <f>IF($B295="","",($C295*$D295+$E295)*Settings!$C$5+($C295*$D295+$E295)*Settings!$C$6+Settings!$C$7+Settings!$C$8*$D295)</f>
        <v/>
      </c>
      <c r="G295" s="26">
        <f>IF($B295="","",IFERROR(SUMIFS(Inventory!$F:$F,Inventory!$K:$K,$B295),0)*$D295)</f>
        <v/>
      </c>
      <c r="H295" s="26">
        <f>IF($B295="","",($C295*$D295+$E295)-$F295-$G295)</f>
        <v/>
      </c>
    </row>
    <row r="296">
      <c r="A296" s="16" t="n"/>
      <c r="B296" s="16" t="n"/>
      <c r="C296" s="18" t="n"/>
      <c r="D296" s="17" t="n"/>
      <c r="E296" s="18" t="n"/>
      <c r="F296" s="26">
        <f>IF($B296="","",($C296*$D296+$E296)*Settings!$C$5+($C296*$D296+$E296)*Settings!$C$6+Settings!$C$7+Settings!$C$8*$D296)</f>
        <v/>
      </c>
      <c r="G296" s="26">
        <f>IF($B296="","",IFERROR(SUMIFS(Inventory!$F:$F,Inventory!$K:$K,$B296),0)*$D296)</f>
        <v/>
      </c>
      <c r="H296" s="26">
        <f>IF($B296="","",($C296*$D296+$E296)-$F296-$G296)</f>
        <v/>
      </c>
    </row>
    <row r="297">
      <c r="A297" s="21" t="n"/>
      <c r="B297" s="21" t="n"/>
      <c r="C297" s="23" t="n"/>
      <c r="D297" s="22" t="n"/>
      <c r="E297" s="23" t="n"/>
      <c r="F297" s="26">
        <f>IF($B297="","",($C297*$D297+$E297)*Settings!$C$5+($C297*$D297+$E297)*Settings!$C$6+Settings!$C$7+Settings!$C$8*$D297)</f>
        <v/>
      </c>
      <c r="G297" s="26">
        <f>IF($B297="","",IFERROR(SUMIFS(Inventory!$F:$F,Inventory!$K:$K,$B297),0)*$D297)</f>
        <v/>
      </c>
      <c r="H297" s="26">
        <f>IF($B297="","",($C297*$D297+$E297)-$F297-$G297)</f>
        <v/>
      </c>
    </row>
    <row r="298">
      <c r="A298" s="16" t="n"/>
      <c r="B298" s="16" t="n"/>
      <c r="C298" s="18" t="n"/>
      <c r="D298" s="17" t="n"/>
      <c r="E298" s="18" t="n"/>
      <c r="F298" s="26">
        <f>IF($B298="","",($C298*$D298+$E298)*Settings!$C$5+($C298*$D298+$E298)*Settings!$C$6+Settings!$C$7+Settings!$C$8*$D298)</f>
        <v/>
      </c>
      <c r="G298" s="26">
        <f>IF($B298="","",IFERROR(SUMIFS(Inventory!$F:$F,Inventory!$K:$K,$B298),0)*$D298)</f>
        <v/>
      </c>
      <c r="H298" s="26">
        <f>IF($B298="","",($C298*$D298+$E298)-$F298-$G298)</f>
        <v/>
      </c>
    </row>
    <row r="299">
      <c r="A299" s="21" t="n"/>
      <c r="B299" s="21" t="n"/>
      <c r="C299" s="23" t="n"/>
      <c r="D299" s="22" t="n"/>
      <c r="E299" s="23" t="n"/>
      <c r="F299" s="26">
        <f>IF($B299="","",($C299*$D299+$E299)*Settings!$C$5+($C299*$D299+$E299)*Settings!$C$6+Settings!$C$7+Settings!$C$8*$D299)</f>
        <v/>
      </c>
      <c r="G299" s="26">
        <f>IF($B299="","",IFERROR(SUMIFS(Inventory!$F:$F,Inventory!$K:$K,$B299),0)*$D299)</f>
        <v/>
      </c>
      <c r="H299" s="26">
        <f>IF($B299="","",($C299*$D299+$E299)-$F299-$G299)</f>
        <v/>
      </c>
    </row>
    <row r="300">
      <c r="A300" s="16" t="n"/>
      <c r="B300" s="16" t="n"/>
      <c r="C300" s="18" t="n"/>
      <c r="D300" s="17" t="n"/>
      <c r="E300" s="18" t="n"/>
      <c r="F300" s="26">
        <f>IF($B300="","",($C300*$D300+$E300)*Settings!$C$5+($C300*$D300+$E300)*Settings!$C$6+Settings!$C$7+Settings!$C$8*$D300)</f>
        <v/>
      </c>
      <c r="G300" s="26">
        <f>IF($B300="","",IFERROR(SUMIFS(Inventory!$F:$F,Inventory!$K:$K,$B300),0)*$D300)</f>
        <v/>
      </c>
      <c r="H300" s="26">
        <f>IF($B300="","",($C300*$D300+$E300)-$F300-$G300)</f>
        <v/>
      </c>
    </row>
    <row r="301">
      <c r="A301" s="21" t="n"/>
      <c r="B301" s="21" t="n"/>
      <c r="C301" s="23" t="n"/>
      <c r="D301" s="22" t="n"/>
      <c r="E301" s="23" t="n"/>
      <c r="F301" s="26">
        <f>IF($B301="","",($C301*$D301+$E301)*Settings!$C$5+($C301*$D301+$E301)*Settings!$C$6+Settings!$C$7+Settings!$C$8*$D301)</f>
        <v/>
      </c>
      <c r="G301" s="26">
        <f>IF($B301="","",IFERROR(SUMIFS(Inventory!$F:$F,Inventory!$K:$K,$B301),0)*$D301)</f>
        <v/>
      </c>
      <c r="H301" s="26">
        <f>IF($B301="","",($C301*$D301+$E301)-$F301-$G301)</f>
        <v/>
      </c>
    </row>
    <row r="302">
      <c r="A302" s="16" t="n"/>
      <c r="B302" s="16" t="n"/>
      <c r="C302" s="18" t="n"/>
      <c r="D302" s="17" t="n"/>
      <c r="E302" s="18" t="n"/>
      <c r="F302" s="26">
        <f>IF($B302="","",($C302*$D302+$E302)*Settings!$C$5+($C302*$D302+$E302)*Settings!$C$6+Settings!$C$7+Settings!$C$8*$D302)</f>
        <v/>
      </c>
      <c r="G302" s="26">
        <f>IF($B302="","",IFERROR(SUMIFS(Inventory!$F:$F,Inventory!$K:$K,$B302),0)*$D302)</f>
        <v/>
      </c>
      <c r="H302" s="26">
        <f>IF($B302="","",($C302*$D302+$E302)-$F302-$G302)</f>
        <v/>
      </c>
    </row>
    <row r="303">
      <c r="A303" s="21" t="n"/>
      <c r="B303" s="21" t="n"/>
      <c r="C303" s="23" t="n"/>
      <c r="D303" s="22" t="n"/>
      <c r="E303" s="23" t="n"/>
      <c r="F303" s="26">
        <f>IF($B303="","",($C303*$D303+$E303)*Settings!$C$5+($C303*$D303+$E303)*Settings!$C$6+Settings!$C$7+Settings!$C$8*$D303)</f>
        <v/>
      </c>
      <c r="G303" s="26">
        <f>IF($B303="","",IFERROR(SUMIFS(Inventory!$F:$F,Inventory!$K:$K,$B303),0)*$D303)</f>
        <v/>
      </c>
      <c r="H303" s="26">
        <f>IF($B303="","",($C303*$D303+$E303)-$F303-$G303)</f>
        <v/>
      </c>
    </row>
    <row r="304">
      <c r="A304" s="16" t="n"/>
      <c r="B304" s="16" t="n"/>
      <c r="C304" s="18" t="n"/>
      <c r="D304" s="17" t="n"/>
      <c r="E304" s="18" t="n"/>
      <c r="F304" s="26">
        <f>IF($B304="","",($C304*$D304+$E304)*Settings!$C$5+($C304*$D304+$E304)*Settings!$C$6+Settings!$C$7+Settings!$C$8*$D304)</f>
        <v/>
      </c>
      <c r="G304" s="26">
        <f>IF($B304="","",IFERROR(SUMIFS(Inventory!$F:$F,Inventory!$K:$K,$B304),0)*$D304)</f>
        <v/>
      </c>
      <c r="H304" s="26">
        <f>IF($B304="","",($C304*$D304+$E304)-$F304-$G304)</f>
        <v/>
      </c>
    </row>
    <row r="305">
      <c r="A305" s="21" t="n"/>
      <c r="B305" s="21" t="n"/>
      <c r="C305" s="23" t="n"/>
      <c r="D305" s="22" t="n"/>
      <c r="E305" s="23" t="n"/>
      <c r="F305" s="26">
        <f>IF($B305="","",($C305*$D305+$E305)*Settings!$C$5+($C305*$D305+$E305)*Settings!$C$6+Settings!$C$7+Settings!$C$8*$D305)</f>
        <v/>
      </c>
      <c r="G305" s="26">
        <f>IF($B305="","",IFERROR(SUMIFS(Inventory!$F:$F,Inventory!$K:$K,$B305),0)*$D305)</f>
        <v/>
      </c>
      <c r="H305" s="26">
        <f>IF($B305="","",($C305*$D305+$E305)-$F305-$G305)</f>
        <v/>
      </c>
    </row>
    <row r="306">
      <c r="A306" s="16" t="n"/>
      <c r="B306" s="16" t="n"/>
      <c r="C306" s="18" t="n"/>
      <c r="D306" s="17" t="n"/>
      <c r="E306" s="18" t="n"/>
      <c r="F306" s="26">
        <f>IF($B306="","",($C306*$D306+$E306)*Settings!$C$5+($C306*$D306+$E306)*Settings!$C$6+Settings!$C$7+Settings!$C$8*$D306)</f>
        <v/>
      </c>
      <c r="G306" s="26">
        <f>IF($B306="","",IFERROR(SUMIFS(Inventory!$F:$F,Inventory!$K:$K,$B306),0)*$D306)</f>
        <v/>
      </c>
      <c r="H306" s="26">
        <f>IF($B306="","",($C306*$D306+$E306)-$F306-$G306)</f>
        <v/>
      </c>
    </row>
    <row r="307">
      <c r="A307" s="21" t="n"/>
      <c r="B307" s="21" t="n"/>
      <c r="C307" s="23" t="n"/>
      <c r="D307" s="22" t="n"/>
      <c r="E307" s="23" t="n"/>
      <c r="F307" s="26">
        <f>IF($B307="","",($C307*$D307+$E307)*Settings!$C$5+($C307*$D307+$E307)*Settings!$C$6+Settings!$C$7+Settings!$C$8*$D307)</f>
        <v/>
      </c>
      <c r="G307" s="26">
        <f>IF($B307="","",IFERROR(SUMIFS(Inventory!$F:$F,Inventory!$K:$K,$B307),0)*$D307)</f>
        <v/>
      </c>
      <c r="H307" s="26">
        <f>IF($B307="","",($C307*$D307+$E307)-$F307-$G307)</f>
        <v/>
      </c>
    </row>
    <row r="308">
      <c r="A308" s="16" t="n"/>
      <c r="B308" s="16" t="n"/>
      <c r="C308" s="18" t="n"/>
      <c r="D308" s="17" t="n"/>
      <c r="E308" s="18" t="n"/>
      <c r="F308" s="26">
        <f>IF($B308="","",($C308*$D308+$E308)*Settings!$C$5+($C308*$D308+$E308)*Settings!$C$6+Settings!$C$7+Settings!$C$8*$D308)</f>
        <v/>
      </c>
      <c r="G308" s="26">
        <f>IF($B308="","",IFERROR(SUMIFS(Inventory!$F:$F,Inventory!$K:$K,$B308),0)*$D308)</f>
        <v/>
      </c>
      <c r="H308" s="26">
        <f>IF($B308="","",($C308*$D308+$E308)-$F308-$G308)</f>
        <v/>
      </c>
    </row>
    <row r="309">
      <c r="A309" s="21" t="n"/>
      <c r="B309" s="21" t="n"/>
      <c r="C309" s="23" t="n"/>
      <c r="D309" s="22" t="n"/>
      <c r="E309" s="23" t="n"/>
      <c r="F309" s="26">
        <f>IF($B309="","",($C309*$D309+$E309)*Settings!$C$5+($C309*$D309+$E309)*Settings!$C$6+Settings!$C$7+Settings!$C$8*$D309)</f>
        <v/>
      </c>
      <c r="G309" s="26">
        <f>IF($B309="","",IFERROR(SUMIFS(Inventory!$F:$F,Inventory!$K:$K,$B309),0)*$D309)</f>
        <v/>
      </c>
      <c r="H309" s="26">
        <f>IF($B309="","",($C309*$D309+$E309)-$F309-$G309)</f>
        <v/>
      </c>
    </row>
    <row r="310">
      <c r="A310" s="16" t="n"/>
      <c r="B310" s="16" t="n"/>
      <c r="C310" s="18" t="n"/>
      <c r="D310" s="17" t="n"/>
      <c r="E310" s="18" t="n"/>
      <c r="F310" s="26">
        <f>IF($B310="","",($C310*$D310+$E310)*Settings!$C$5+($C310*$D310+$E310)*Settings!$C$6+Settings!$C$7+Settings!$C$8*$D310)</f>
        <v/>
      </c>
      <c r="G310" s="26">
        <f>IF($B310="","",IFERROR(SUMIFS(Inventory!$F:$F,Inventory!$K:$K,$B310),0)*$D310)</f>
        <v/>
      </c>
      <c r="H310" s="26">
        <f>IF($B310="","",($C310*$D310+$E310)-$F310-$G310)</f>
        <v/>
      </c>
    </row>
    <row r="311">
      <c r="A311" s="21" t="n"/>
      <c r="B311" s="21" t="n"/>
      <c r="C311" s="23" t="n"/>
      <c r="D311" s="22" t="n"/>
      <c r="E311" s="23" t="n"/>
      <c r="F311" s="26">
        <f>IF($B311="","",($C311*$D311+$E311)*Settings!$C$5+($C311*$D311+$E311)*Settings!$C$6+Settings!$C$7+Settings!$C$8*$D311)</f>
        <v/>
      </c>
      <c r="G311" s="26">
        <f>IF($B311="","",IFERROR(SUMIFS(Inventory!$F:$F,Inventory!$K:$K,$B311),0)*$D311)</f>
        <v/>
      </c>
      <c r="H311" s="26">
        <f>IF($B311="","",($C311*$D311+$E311)-$F311-$G311)</f>
        <v/>
      </c>
    </row>
    <row r="312">
      <c r="A312" s="16" t="n"/>
      <c r="B312" s="16" t="n"/>
      <c r="C312" s="18" t="n"/>
      <c r="D312" s="17" t="n"/>
      <c r="E312" s="18" t="n"/>
      <c r="F312" s="26">
        <f>IF($B312="","",($C312*$D312+$E312)*Settings!$C$5+($C312*$D312+$E312)*Settings!$C$6+Settings!$C$7+Settings!$C$8*$D312)</f>
        <v/>
      </c>
      <c r="G312" s="26">
        <f>IF($B312="","",IFERROR(SUMIFS(Inventory!$F:$F,Inventory!$K:$K,$B312),0)*$D312)</f>
        <v/>
      </c>
      <c r="H312" s="26">
        <f>IF($B312="","",($C312*$D312+$E312)-$F312-$G312)</f>
        <v/>
      </c>
    </row>
    <row r="313">
      <c r="A313" s="21" t="n"/>
      <c r="B313" s="21" t="n"/>
      <c r="C313" s="23" t="n"/>
      <c r="D313" s="22" t="n"/>
      <c r="E313" s="23" t="n"/>
      <c r="F313" s="26">
        <f>IF($B313="","",($C313*$D313+$E313)*Settings!$C$5+($C313*$D313+$E313)*Settings!$C$6+Settings!$C$7+Settings!$C$8*$D313)</f>
        <v/>
      </c>
      <c r="G313" s="26">
        <f>IF($B313="","",IFERROR(SUMIFS(Inventory!$F:$F,Inventory!$K:$K,$B313),0)*$D313)</f>
        <v/>
      </c>
      <c r="H313" s="26">
        <f>IF($B313="","",($C313*$D313+$E313)-$F313-$G313)</f>
        <v/>
      </c>
    </row>
    <row r="314">
      <c r="A314" s="16" t="n"/>
      <c r="B314" s="16" t="n"/>
      <c r="C314" s="18" t="n"/>
      <c r="D314" s="17" t="n"/>
      <c r="E314" s="18" t="n"/>
      <c r="F314" s="26">
        <f>IF($B314="","",($C314*$D314+$E314)*Settings!$C$5+($C314*$D314+$E314)*Settings!$C$6+Settings!$C$7+Settings!$C$8*$D314)</f>
        <v/>
      </c>
      <c r="G314" s="26">
        <f>IF($B314="","",IFERROR(SUMIFS(Inventory!$F:$F,Inventory!$K:$K,$B314),0)*$D314)</f>
        <v/>
      </c>
      <c r="H314" s="26">
        <f>IF($B314="","",($C314*$D314+$E314)-$F314-$G314)</f>
        <v/>
      </c>
    </row>
    <row r="315">
      <c r="A315" s="21" t="n"/>
      <c r="B315" s="21" t="n"/>
      <c r="C315" s="23" t="n"/>
      <c r="D315" s="22" t="n"/>
      <c r="E315" s="23" t="n"/>
      <c r="F315" s="26">
        <f>IF($B315="","",($C315*$D315+$E315)*Settings!$C$5+($C315*$D315+$E315)*Settings!$C$6+Settings!$C$7+Settings!$C$8*$D315)</f>
        <v/>
      </c>
      <c r="G315" s="26">
        <f>IF($B315="","",IFERROR(SUMIFS(Inventory!$F:$F,Inventory!$K:$K,$B315),0)*$D315)</f>
        <v/>
      </c>
      <c r="H315" s="26">
        <f>IF($B315="","",($C315*$D315+$E315)-$F315-$G315)</f>
        <v/>
      </c>
    </row>
    <row r="316">
      <c r="A316" s="16" t="n"/>
      <c r="B316" s="16" t="n"/>
      <c r="C316" s="18" t="n"/>
      <c r="D316" s="17" t="n"/>
      <c r="E316" s="18" t="n"/>
      <c r="F316" s="26">
        <f>IF($B316="","",($C316*$D316+$E316)*Settings!$C$5+($C316*$D316+$E316)*Settings!$C$6+Settings!$C$7+Settings!$C$8*$D316)</f>
        <v/>
      </c>
      <c r="G316" s="26">
        <f>IF($B316="","",IFERROR(SUMIFS(Inventory!$F:$F,Inventory!$K:$K,$B316),0)*$D316)</f>
        <v/>
      </c>
      <c r="H316" s="26">
        <f>IF($B316="","",($C316*$D316+$E316)-$F316-$G316)</f>
        <v/>
      </c>
    </row>
    <row r="317">
      <c r="A317" s="21" t="n"/>
      <c r="B317" s="21" t="n"/>
      <c r="C317" s="23" t="n"/>
      <c r="D317" s="22" t="n"/>
      <c r="E317" s="23" t="n"/>
      <c r="F317" s="26">
        <f>IF($B317="","",($C317*$D317+$E317)*Settings!$C$5+($C317*$D317+$E317)*Settings!$C$6+Settings!$C$7+Settings!$C$8*$D317)</f>
        <v/>
      </c>
      <c r="G317" s="26">
        <f>IF($B317="","",IFERROR(SUMIFS(Inventory!$F:$F,Inventory!$K:$K,$B317),0)*$D317)</f>
        <v/>
      </c>
      <c r="H317" s="26">
        <f>IF($B317="","",($C317*$D317+$E317)-$F317-$G317)</f>
        <v/>
      </c>
    </row>
    <row r="318">
      <c r="A318" s="16" t="n"/>
      <c r="B318" s="16" t="n"/>
      <c r="C318" s="18" t="n"/>
      <c r="D318" s="17" t="n"/>
      <c r="E318" s="18" t="n"/>
      <c r="F318" s="26">
        <f>IF($B318="","",($C318*$D318+$E318)*Settings!$C$5+($C318*$D318+$E318)*Settings!$C$6+Settings!$C$7+Settings!$C$8*$D318)</f>
        <v/>
      </c>
      <c r="G318" s="26">
        <f>IF($B318="","",IFERROR(SUMIFS(Inventory!$F:$F,Inventory!$K:$K,$B318),0)*$D318)</f>
        <v/>
      </c>
      <c r="H318" s="26">
        <f>IF($B318="","",($C318*$D318+$E318)-$F318-$G318)</f>
        <v/>
      </c>
    </row>
    <row r="319">
      <c r="A319" s="21" t="n"/>
      <c r="B319" s="21" t="n"/>
      <c r="C319" s="23" t="n"/>
      <c r="D319" s="22" t="n"/>
      <c r="E319" s="23" t="n"/>
      <c r="F319" s="26">
        <f>IF($B319="","",($C319*$D319+$E319)*Settings!$C$5+($C319*$D319+$E319)*Settings!$C$6+Settings!$C$7+Settings!$C$8*$D319)</f>
        <v/>
      </c>
      <c r="G319" s="26">
        <f>IF($B319="","",IFERROR(SUMIFS(Inventory!$F:$F,Inventory!$K:$K,$B319),0)*$D319)</f>
        <v/>
      </c>
      <c r="H319" s="26">
        <f>IF($B319="","",($C319*$D319+$E319)-$F319-$G319)</f>
        <v/>
      </c>
    </row>
    <row r="320">
      <c r="A320" s="16" t="n"/>
      <c r="B320" s="16" t="n"/>
      <c r="C320" s="18" t="n"/>
      <c r="D320" s="17" t="n"/>
      <c r="E320" s="18" t="n"/>
      <c r="F320" s="26">
        <f>IF($B320="","",($C320*$D320+$E320)*Settings!$C$5+($C320*$D320+$E320)*Settings!$C$6+Settings!$C$7+Settings!$C$8*$D320)</f>
        <v/>
      </c>
      <c r="G320" s="26">
        <f>IF($B320="","",IFERROR(SUMIFS(Inventory!$F:$F,Inventory!$K:$K,$B320),0)*$D320)</f>
        <v/>
      </c>
      <c r="H320" s="26">
        <f>IF($B320="","",($C320*$D320+$E320)-$F320-$G320)</f>
        <v/>
      </c>
    </row>
    <row r="321">
      <c r="A321" s="21" t="n"/>
      <c r="B321" s="21" t="n"/>
      <c r="C321" s="23" t="n"/>
      <c r="D321" s="22" t="n"/>
      <c r="E321" s="23" t="n"/>
      <c r="F321" s="26">
        <f>IF($B321="","",($C321*$D321+$E321)*Settings!$C$5+($C321*$D321+$E321)*Settings!$C$6+Settings!$C$7+Settings!$C$8*$D321)</f>
        <v/>
      </c>
      <c r="G321" s="26">
        <f>IF($B321="","",IFERROR(SUMIFS(Inventory!$F:$F,Inventory!$K:$K,$B321),0)*$D321)</f>
        <v/>
      </c>
      <c r="H321" s="26">
        <f>IF($B321="","",($C321*$D321+$E321)-$F321-$G321)</f>
        <v/>
      </c>
    </row>
    <row r="322">
      <c r="A322" s="16" t="n"/>
      <c r="B322" s="16" t="n"/>
      <c r="C322" s="18" t="n"/>
      <c r="D322" s="17" t="n"/>
      <c r="E322" s="18" t="n"/>
      <c r="F322" s="26">
        <f>IF($B322="","",($C322*$D322+$E322)*Settings!$C$5+($C322*$D322+$E322)*Settings!$C$6+Settings!$C$7+Settings!$C$8*$D322)</f>
        <v/>
      </c>
      <c r="G322" s="26">
        <f>IF($B322="","",IFERROR(SUMIFS(Inventory!$F:$F,Inventory!$K:$K,$B322),0)*$D322)</f>
        <v/>
      </c>
      <c r="H322" s="26">
        <f>IF($B322="","",($C322*$D322+$E322)-$F322-$G322)</f>
        <v/>
      </c>
    </row>
    <row r="323">
      <c r="A323" s="21" t="n"/>
      <c r="B323" s="21" t="n"/>
      <c r="C323" s="23" t="n"/>
      <c r="D323" s="22" t="n"/>
      <c r="E323" s="23" t="n"/>
      <c r="F323" s="26">
        <f>IF($B323="","",($C323*$D323+$E323)*Settings!$C$5+($C323*$D323+$E323)*Settings!$C$6+Settings!$C$7+Settings!$C$8*$D323)</f>
        <v/>
      </c>
      <c r="G323" s="26">
        <f>IF($B323="","",IFERROR(SUMIFS(Inventory!$F:$F,Inventory!$K:$K,$B323),0)*$D323)</f>
        <v/>
      </c>
      <c r="H323" s="26">
        <f>IF($B323="","",($C323*$D323+$E323)-$F323-$G323)</f>
        <v/>
      </c>
    </row>
    <row r="324">
      <c r="A324" s="16" t="n"/>
      <c r="B324" s="16" t="n"/>
      <c r="C324" s="18" t="n"/>
      <c r="D324" s="17" t="n"/>
      <c r="E324" s="18" t="n"/>
      <c r="F324" s="26">
        <f>IF($B324="","",($C324*$D324+$E324)*Settings!$C$5+($C324*$D324+$E324)*Settings!$C$6+Settings!$C$7+Settings!$C$8*$D324)</f>
        <v/>
      </c>
      <c r="G324" s="26">
        <f>IF($B324="","",IFERROR(SUMIFS(Inventory!$F:$F,Inventory!$K:$K,$B324),0)*$D324)</f>
        <v/>
      </c>
      <c r="H324" s="26">
        <f>IF($B324="","",($C324*$D324+$E324)-$F324-$G324)</f>
        <v/>
      </c>
    </row>
    <row r="325">
      <c r="A325" s="21" t="n"/>
      <c r="B325" s="21" t="n"/>
      <c r="C325" s="23" t="n"/>
      <c r="D325" s="22" t="n"/>
      <c r="E325" s="23" t="n"/>
      <c r="F325" s="26">
        <f>IF($B325="","",($C325*$D325+$E325)*Settings!$C$5+($C325*$D325+$E325)*Settings!$C$6+Settings!$C$7+Settings!$C$8*$D325)</f>
        <v/>
      </c>
      <c r="G325" s="26">
        <f>IF($B325="","",IFERROR(SUMIFS(Inventory!$F:$F,Inventory!$K:$K,$B325),0)*$D325)</f>
        <v/>
      </c>
      <c r="H325" s="26">
        <f>IF($B325="","",($C325*$D325+$E325)-$F325-$G325)</f>
        <v/>
      </c>
    </row>
    <row r="326">
      <c r="A326" s="16" t="n"/>
      <c r="B326" s="16" t="n"/>
      <c r="C326" s="18" t="n"/>
      <c r="D326" s="17" t="n"/>
      <c r="E326" s="18" t="n"/>
      <c r="F326" s="26">
        <f>IF($B326="","",($C326*$D326+$E326)*Settings!$C$5+($C326*$D326+$E326)*Settings!$C$6+Settings!$C$7+Settings!$C$8*$D326)</f>
        <v/>
      </c>
      <c r="G326" s="26">
        <f>IF($B326="","",IFERROR(SUMIFS(Inventory!$F:$F,Inventory!$K:$K,$B326),0)*$D326)</f>
        <v/>
      </c>
      <c r="H326" s="26">
        <f>IF($B326="","",($C326*$D326+$E326)-$F326-$G326)</f>
        <v/>
      </c>
    </row>
    <row r="327">
      <c r="A327" s="21" t="n"/>
      <c r="B327" s="21" t="n"/>
      <c r="C327" s="23" t="n"/>
      <c r="D327" s="22" t="n"/>
      <c r="E327" s="23" t="n"/>
      <c r="F327" s="26">
        <f>IF($B327="","",($C327*$D327+$E327)*Settings!$C$5+($C327*$D327+$E327)*Settings!$C$6+Settings!$C$7+Settings!$C$8*$D327)</f>
        <v/>
      </c>
      <c r="G327" s="26">
        <f>IF($B327="","",IFERROR(SUMIFS(Inventory!$F:$F,Inventory!$K:$K,$B327),0)*$D327)</f>
        <v/>
      </c>
      <c r="H327" s="26">
        <f>IF($B327="","",($C327*$D327+$E327)-$F327-$G327)</f>
        <v/>
      </c>
    </row>
    <row r="328">
      <c r="A328" s="16" t="n"/>
      <c r="B328" s="16" t="n"/>
      <c r="C328" s="18" t="n"/>
      <c r="D328" s="17" t="n"/>
      <c r="E328" s="18" t="n"/>
      <c r="F328" s="26">
        <f>IF($B328="","",($C328*$D328+$E328)*Settings!$C$5+($C328*$D328+$E328)*Settings!$C$6+Settings!$C$7+Settings!$C$8*$D328)</f>
        <v/>
      </c>
      <c r="G328" s="26">
        <f>IF($B328="","",IFERROR(SUMIFS(Inventory!$F:$F,Inventory!$K:$K,$B328),0)*$D328)</f>
        <v/>
      </c>
      <c r="H328" s="26">
        <f>IF($B328="","",($C328*$D328+$E328)-$F328-$G328)</f>
        <v/>
      </c>
    </row>
    <row r="329">
      <c r="A329" s="21" t="n"/>
      <c r="B329" s="21" t="n"/>
      <c r="C329" s="23" t="n"/>
      <c r="D329" s="22" t="n"/>
      <c r="E329" s="23" t="n"/>
      <c r="F329" s="26">
        <f>IF($B329="","",($C329*$D329+$E329)*Settings!$C$5+($C329*$D329+$E329)*Settings!$C$6+Settings!$C$7+Settings!$C$8*$D329)</f>
        <v/>
      </c>
      <c r="G329" s="26">
        <f>IF($B329="","",IFERROR(SUMIFS(Inventory!$F:$F,Inventory!$K:$K,$B329),0)*$D329)</f>
        <v/>
      </c>
      <c r="H329" s="26">
        <f>IF($B329="","",($C329*$D329+$E329)-$F329-$G329)</f>
        <v/>
      </c>
    </row>
    <row r="330">
      <c r="A330" s="16" t="n"/>
      <c r="B330" s="16" t="n"/>
      <c r="C330" s="18" t="n"/>
      <c r="D330" s="17" t="n"/>
      <c r="E330" s="18" t="n"/>
      <c r="F330" s="26">
        <f>IF($B330="","",($C330*$D330+$E330)*Settings!$C$5+($C330*$D330+$E330)*Settings!$C$6+Settings!$C$7+Settings!$C$8*$D330)</f>
        <v/>
      </c>
      <c r="G330" s="26">
        <f>IF($B330="","",IFERROR(SUMIFS(Inventory!$F:$F,Inventory!$K:$K,$B330),0)*$D330)</f>
        <v/>
      </c>
      <c r="H330" s="26">
        <f>IF($B330="","",($C330*$D330+$E330)-$F330-$G330)</f>
        <v/>
      </c>
    </row>
    <row r="331">
      <c r="A331" s="21" t="n"/>
      <c r="B331" s="21" t="n"/>
      <c r="C331" s="23" t="n"/>
      <c r="D331" s="22" t="n"/>
      <c r="E331" s="23" t="n"/>
      <c r="F331" s="26">
        <f>IF($B331="","",($C331*$D331+$E331)*Settings!$C$5+($C331*$D331+$E331)*Settings!$C$6+Settings!$C$7+Settings!$C$8*$D331)</f>
        <v/>
      </c>
      <c r="G331" s="26">
        <f>IF($B331="","",IFERROR(SUMIFS(Inventory!$F:$F,Inventory!$K:$K,$B331),0)*$D331)</f>
        <v/>
      </c>
      <c r="H331" s="26">
        <f>IF($B331="","",($C331*$D331+$E331)-$F331-$G331)</f>
        <v/>
      </c>
    </row>
    <row r="332">
      <c r="A332" s="16" t="n"/>
      <c r="B332" s="16" t="n"/>
      <c r="C332" s="18" t="n"/>
      <c r="D332" s="17" t="n"/>
      <c r="E332" s="18" t="n"/>
      <c r="F332" s="26">
        <f>IF($B332="","",($C332*$D332+$E332)*Settings!$C$5+($C332*$D332+$E332)*Settings!$C$6+Settings!$C$7+Settings!$C$8*$D332)</f>
        <v/>
      </c>
      <c r="G332" s="26">
        <f>IF($B332="","",IFERROR(SUMIFS(Inventory!$F:$F,Inventory!$K:$K,$B332),0)*$D332)</f>
        <v/>
      </c>
      <c r="H332" s="26">
        <f>IF($B332="","",($C332*$D332+$E332)-$F332-$G332)</f>
        <v/>
      </c>
    </row>
    <row r="333">
      <c r="A333" s="21" t="n"/>
      <c r="B333" s="21" t="n"/>
      <c r="C333" s="23" t="n"/>
      <c r="D333" s="22" t="n"/>
      <c r="E333" s="23" t="n"/>
      <c r="F333" s="26">
        <f>IF($B333="","",($C333*$D333+$E333)*Settings!$C$5+($C333*$D333+$E333)*Settings!$C$6+Settings!$C$7+Settings!$C$8*$D333)</f>
        <v/>
      </c>
      <c r="G333" s="26">
        <f>IF($B333="","",IFERROR(SUMIFS(Inventory!$F:$F,Inventory!$K:$K,$B333),0)*$D333)</f>
        <v/>
      </c>
      <c r="H333" s="26">
        <f>IF($B333="","",($C333*$D333+$E333)-$F333-$G333)</f>
        <v/>
      </c>
    </row>
    <row r="334">
      <c r="A334" s="16" t="n"/>
      <c r="B334" s="16" t="n"/>
      <c r="C334" s="18" t="n"/>
      <c r="D334" s="17" t="n"/>
      <c r="E334" s="18" t="n"/>
      <c r="F334" s="26">
        <f>IF($B334="","",($C334*$D334+$E334)*Settings!$C$5+($C334*$D334+$E334)*Settings!$C$6+Settings!$C$7+Settings!$C$8*$D334)</f>
        <v/>
      </c>
      <c r="G334" s="26">
        <f>IF($B334="","",IFERROR(SUMIFS(Inventory!$F:$F,Inventory!$K:$K,$B334),0)*$D334)</f>
        <v/>
      </c>
      <c r="H334" s="26">
        <f>IF($B334="","",($C334*$D334+$E334)-$F334-$G334)</f>
        <v/>
      </c>
    </row>
    <row r="335">
      <c r="A335" s="21" t="n"/>
      <c r="B335" s="21" t="n"/>
      <c r="C335" s="23" t="n"/>
      <c r="D335" s="22" t="n"/>
      <c r="E335" s="23" t="n"/>
      <c r="F335" s="26">
        <f>IF($B335="","",($C335*$D335+$E335)*Settings!$C$5+($C335*$D335+$E335)*Settings!$C$6+Settings!$C$7+Settings!$C$8*$D335)</f>
        <v/>
      </c>
      <c r="G335" s="26">
        <f>IF($B335="","",IFERROR(SUMIFS(Inventory!$F:$F,Inventory!$K:$K,$B335),0)*$D335)</f>
        <v/>
      </c>
      <c r="H335" s="26">
        <f>IF($B335="","",($C335*$D335+$E335)-$F335-$G335)</f>
        <v/>
      </c>
    </row>
    <row r="336">
      <c r="A336" s="16" t="n"/>
      <c r="B336" s="16" t="n"/>
      <c r="C336" s="18" t="n"/>
      <c r="D336" s="17" t="n"/>
      <c r="E336" s="18" t="n"/>
      <c r="F336" s="26">
        <f>IF($B336="","",($C336*$D336+$E336)*Settings!$C$5+($C336*$D336+$E336)*Settings!$C$6+Settings!$C$7+Settings!$C$8*$D336)</f>
        <v/>
      </c>
      <c r="G336" s="26">
        <f>IF($B336="","",IFERROR(SUMIFS(Inventory!$F:$F,Inventory!$K:$K,$B336),0)*$D336)</f>
        <v/>
      </c>
      <c r="H336" s="26">
        <f>IF($B336="","",($C336*$D336+$E336)-$F336-$G336)</f>
        <v/>
      </c>
    </row>
    <row r="337">
      <c r="A337" s="21" t="n"/>
      <c r="B337" s="21" t="n"/>
      <c r="C337" s="23" t="n"/>
      <c r="D337" s="22" t="n"/>
      <c r="E337" s="23" t="n"/>
      <c r="F337" s="26">
        <f>IF($B337="","",($C337*$D337+$E337)*Settings!$C$5+($C337*$D337+$E337)*Settings!$C$6+Settings!$C$7+Settings!$C$8*$D337)</f>
        <v/>
      </c>
      <c r="G337" s="26">
        <f>IF($B337="","",IFERROR(SUMIFS(Inventory!$F:$F,Inventory!$K:$K,$B337),0)*$D337)</f>
        <v/>
      </c>
      <c r="H337" s="26">
        <f>IF($B337="","",($C337*$D337+$E337)-$F337-$G337)</f>
        <v/>
      </c>
    </row>
    <row r="338">
      <c r="A338" s="16" t="n"/>
      <c r="B338" s="16" t="n"/>
      <c r="C338" s="18" t="n"/>
      <c r="D338" s="17" t="n"/>
      <c r="E338" s="18" t="n"/>
      <c r="F338" s="26">
        <f>IF($B338="","",($C338*$D338+$E338)*Settings!$C$5+($C338*$D338+$E338)*Settings!$C$6+Settings!$C$7+Settings!$C$8*$D338)</f>
        <v/>
      </c>
      <c r="G338" s="26">
        <f>IF($B338="","",IFERROR(SUMIFS(Inventory!$F:$F,Inventory!$K:$K,$B338),0)*$D338)</f>
        <v/>
      </c>
      <c r="H338" s="26">
        <f>IF($B338="","",($C338*$D338+$E338)-$F338-$G338)</f>
        <v/>
      </c>
    </row>
    <row r="339">
      <c r="A339" s="21" t="n"/>
      <c r="B339" s="21" t="n"/>
      <c r="C339" s="23" t="n"/>
      <c r="D339" s="22" t="n"/>
      <c r="E339" s="23" t="n"/>
      <c r="F339" s="26">
        <f>IF($B339="","",($C339*$D339+$E339)*Settings!$C$5+($C339*$D339+$E339)*Settings!$C$6+Settings!$C$7+Settings!$C$8*$D339)</f>
        <v/>
      </c>
      <c r="G339" s="26">
        <f>IF($B339="","",IFERROR(SUMIFS(Inventory!$F:$F,Inventory!$K:$K,$B339),0)*$D339)</f>
        <v/>
      </c>
      <c r="H339" s="26">
        <f>IF($B339="","",($C339*$D339+$E339)-$F339-$G339)</f>
        <v/>
      </c>
    </row>
    <row r="340">
      <c r="A340" s="16" t="n"/>
      <c r="B340" s="16" t="n"/>
      <c r="C340" s="18" t="n"/>
      <c r="D340" s="17" t="n"/>
      <c r="E340" s="18" t="n"/>
      <c r="F340" s="26">
        <f>IF($B340="","",($C340*$D340+$E340)*Settings!$C$5+($C340*$D340+$E340)*Settings!$C$6+Settings!$C$7+Settings!$C$8*$D340)</f>
        <v/>
      </c>
      <c r="G340" s="26">
        <f>IF($B340="","",IFERROR(SUMIFS(Inventory!$F:$F,Inventory!$K:$K,$B340),0)*$D340)</f>
        <v/>
      </c>
      <c r="H340" s="26">
        <f>IF($B340="","",($C340*$D340+$E340)-$F340-$G340)</f>
        <v/>
      </c>
    </row>
    <row r="341">
      <c r="A341" s="21" t="n"/>
      <c r="B341" s="21" t="n"/>
      <c r="C341" s="23" t="n"/>
      <c r="D341" s="22" t="n"/>
      <c r="E341" s="23" t="n"/>
      <c r="F341" s="26">
        <f>IF($B341="","",($C341*$D341+$E341)*Settings!$C$5+($C341*$D341+$E341)*Settings!$C$6+Settings!$C$7+Settings!$C$8*$D341)</f>
        <v/>
      </c>
      <c r="G341" s="26">
        <f>IF($B341="","",IFERROR(SUMIFS(Inventory!$F:$F,Inventory!$K:$K,$B341),0)*$D341)</f>
        <v/>
      </c>
      <c r="H341" s="26">
        <f>IF($B341="","",($C341*$D341+$E341)-$F341-$G341)</f>
        <v/>
      </c>
    </row>
    <row r="342">
      <c r="A342" s="16" t="n"/>
      <c r="B342" s="16" t="n"/>
      <c r="C342" s="18" t="n"/>
      <c r="D342" s="17" t="n"/>
      <c r="E342" s="18" t="n"/>
      <c r="F342" s="26">
        <f>IF($B342="","",($C342*$D342+$E342)*Settings!$C$5+($C342*$D342+$E342)*Settings!$C$6+Settings!$C$7+Settings!$C$8*$D342)</f>
        <v/>
      </c>
      <c r="G342" s="26">
        <f>IF($B342="","",IFERROR(SUMIFS(Inventory!$F:$F,Inventory!$K:$K,$B342),0)*$D342)</f>
        <v/>
      </c>
      <c r="H342" s="26">
        <f>IF($B342="","",($C342*$D342+$E342)-$F342-$G342)</f>
        <v/>
      </c>
    </row>
    <row r="343">
      <c r="A343" s="21" t="n"/>
      <c r="B343" s="21" t="n"/>
      <c r="C343" s="23" t="n"/>
      <c r="D343" s="22" t="n"/>
      <c r="E343" s="23" t="n"/>
      <c r="F343" s="26">
        <f>IF($B343="","",($C343*$D343+$E343)*Settings!$C$5+($C343*$D343+$E343)*Settings!$C$6+Settings!$C$7+Settings!$C$8*$D343)</f>
        <v/>
      </c>
      <c r="G343" s="26">
        <f>IF($B343="","",IFERROR(SUMIFS(Inventory!$F:$F,Inventory!$K:$K,$B343),0)*$D343)</f>
        <v/>
      </c>
      <c r="H343" s="26">
        <f>IF($B343="","",($C343*$D343+$E343)-$F343-$G343)</f>
        <v/>
      </c>
    </row>
    <row r="344">
      <c r="A344" s="16" t="n"/>
      <c r="B344" s="16" t="n"/>
      <c r="C344" s="18" t="n"/>
      <c r="D344" s="17" t="n"/>
      <c r="E344" s="18" t="n"/>
      <c r="F344" s="26">
        <f>IF($B344="","",($C344*$D344+$E344)*Settings!$C$5+($C344*$D344+$E344)*Settings!$C$6+Settings!$C$7+Settings!$C$8*$D344)</f>
        <v/>
      </c>
      <c r="G344" s="26">
        <f>IF($B344="","",IFERROR(SUMIFS(Inventory!$F:$F,Inventory!$K:$K,$B344),0)*$D344)</f>
        <v/>
      </c>
      <c r="H344" s="26">
        <f>IF($B344="","",($C344*$D344+$E344)-$F344-$G344)</f>
        <v/>
      </c>
    </row>
    <row r="345">
      <c r="A345" s="21" t="n"/>
      <c r="B345" s="21" t="n"/>
      <c r="C345" s="23" t="n"/>
      <c r="D345" s="22" t="n"/>
      <c r="E345" s="23" t="n"/>
      <c r="F345" s="26">
        <f>IF($B345="","",($C345*$D345+$E345)*Settings!$C$5+($C345*$D345+$E345)*Settings!$C$6+Settings!$C$7+Settings!$C$8*$D345)</f>
        <v/>
      </c>
      <c r="G345" s="26">
        <f>IF($B345="","",IFERROR(SUMIFS(Inventory!$F:$F,Inventory!$K:$K,$B345),0)*$D345)</f>
        <v/>
      </c>
      <c r="H345" s="26">
        <f>IF($B345="","",($C345*$D345+$E345)-$F345-$G345)</f>
        <v/>
      </c>
    </row>
    <row r="346">
      <c r="A346" s="16" t="n"/>
      <c r="B346" s="16" t="n"/>
      <c r="C346" s="18" t="n"/>
      <c r="D346" s="17" t="n"/>
      <c r="E346" s="18" t="n"/>
      <c r="F346" s="26">
        <f>IF($B346="","",($C346*$D346+$E346)*Settings!$C$5+($C346*$D346+$E346)*Settings!$C$6+Settings!$C$7+Settings!$C$8*$D346)</f>
        <v/>
      </c>
      <c r="G346" s="26">
        <f>IF($B346="","",IFERROR(SUMIFS(Inventory!$F:$F,Inventory!$K:$K,$B346),0)*$D346)</f>
        <v/>
      </c>
      <c r="H346" s="26">
        <f>IF($B346="","",($C346*$D346+$E346)-$F346-$G346)</f>
        <v/>
      </c>
    </row>
    <row r="347">
      <c r="A347" s="21" t="n"/>
      <c r="B347" s="21" t="n"/>
      <c r="C347" s="23" t="n"/>
      <c r="D347" s="22" t="n"/>
      <c r="E347" s="23" t="n"/>
      <c r="F347" s="26">
        <f>IF($B347="","",($C347*$D347+$E347)*Settings!$C$5+($C347*$D347+$E347)*Settings!$C$6+Settings!$C$7+Settings!$C$8*$D347)</f>
        <v/>
      </c>
      <c r="G347" s="26">
        <f>IF($B347="","",IFERROR(SUMIFS(Inventory!$F:$F,Inventory!$K:$K,$B347),0)*$D347)</f>
        <v/>
      </c>
      <c r="H347" s="26">
        <f>IF($B347="","",($C347*$D347+$E347)-$F347-$G347)</f>
        <v/>
      </c>
    </row>
    <row r="348">
      <c r="A348" s="16" t="n"/>
      <c r="B348" s="16" t="n"/>
      <c r="C348" s="18" t="n"/>
      <c r="D348" s="17" t="n"/>
      <c r="E348" s="18" t="n"/>
      <c r="F348" s="26">
        <f>IF($B348="","",($C348*$D348+$E348)*Settings!$C$5+($C348*$D348+$E348)*Settings!$C$6+Settings!$C$7+Settings!$C$8*$D348)</f>
        <v/>
      </c>
      <c r="G348" s="26">
        <f>IF($B348="","",IFERROR(SUMIFS(Inventory!$F:$F,Inventory!$K:$K,$B348),0)*$D348)</f>
        <v/>
      </c>
      <c r="H348" s="26">
        <f>IF($B348="","",($C348*$D348+$E348)-$F348-$G348)</f>
        <v/>
      </c>
    </row>
    <row r="349">
      <c r="A349" s="21" t="n"/>
      <c r="B349" s="21" t="n"/>
      <c r="C349" s="23" t="n"/>
      <c r="D349" s="22" t="n"/>
      <c r="E349" s="23" t="n"/>
      <c r="F349" s="26">
        <f>IF($B349="","",($C349*$D349+$E349)*Settings!$C$5+($C349*$D349+$E349)*Settings!$C$6+Settings!$C$7+Settings!$C$8*$D349)</f>
        <v/>
      </c>
      <c r="G349" s="26">
        <f>IF($B349="","",IFERROR(SUMIFS(Inventory!$F:$F,Inventory!$K:$K,$B349),0)*$D349)</f>
        <v/>
      </c>
      <c r="H349" s="26">
        <f>IF($B349="","",($C349*$D349+$E349)-$F349-$G349)</f>
        <v/>
      </c>
    </row>
    <row r="350">
      <c r="A350" s="16" t="n"/>
      <c r="B350" s="16" t="n"/>
      <c r="C350" s="18" t="n"/>
      <c r="D350" s="17" t="n"/>
      <c r="E350" s="18" t="n"/>
      <c r="F350" s="26">
        <f>IF($B350="","",($C350*$D350+$E350)*Settings!$C$5+($C350*$D350+$E350)*Settings!$C$6+Settings!$C$7+Settings!$C$8*$D350)</f>
        <v/>
      </c>
      <c r="G350" s="26">
        <f>IF($B350="","",IFERROR(SUMIFS(Inventory!$F:$F,Inventory!$K:$K,$B350),0)*$D350)</f>
        <v/>
      </c>
      <c r="H350" s="26">
        <f>IF($B350="","",($C350*$D350+$E350)-$F350-$G350)</f>
        <v/>
      </c>
    </row>
    <row r="351">
      <c r="A351" s="21" t="n"/>
      <c r="B351" s="21" t="n"/>
      <c r="C351" s="23" t="n"/>
      <c r="D351" s="22" t="n"/>
      <c r="E351" s="23" t="n"/>
      <c r="F351" s="26">
        <f>IF($B351="","",($C351*$D351+$E351)*Settings!$C$5+($C351*$D351+$E351)*Settings!$C$6+Settings!$C$7+Settings!$C$8*$D351)</f>
        <v/>
      </c>
      <c r="G351" s="26">
        <f>IF($B351="","",IFERROR(SUMIFS(Inventory!$F:$F,Inventory!$K:$K,$B351),0)*$D351)</f>
        <v/>
      </c>
      <c r="H351" s="26">
        <f>IF($B351="","",($C351*$D351+$E351)-$F351-$G351)</f>
        <v/>
      </c>
    </row>
    <row r="352">
      <c r="A352" s="16" t="n"/>
      <c r="B352" s="16" t="n"/>
      <c r="C352" s="18" t="n"/>
      <c r="D352" s="17" t="n"/>
      <c r="E352" s="18" t="n"/>
      <c r="F352" s="26">
        <f>IF($B352="","",($C352*$D352+$E352)*Settings!$C$5+($C352*$D352+$E352)*Settings!$C$6+Settings!$C$7+Settings!$C$8*$D352)</f>
        <v/>
      </c>
      <c r="G352" s="26">
        <f>IF($B352="","",IFERROR(SUMIFS(Inventory!$F:$F,Inventory!$K:$K,$B352),0)*$D352)</f>
        <v/>
      </c>
      <c r="H352" s="26">
        <f>IF($B352="","",($C352*$D352+$E352)-$F352-$G352)</f>
        <v/>
      </c>
    </row>
    <row r="353">
      <c r="A353" s="21" t="n"/>
      <c r="B353" s="21" t="n"/>
      <c r="C353" s="23" t="n"/>
      <c r="D353" s="22" t="n"/>
      <c r="E353" s="23" t="n"/>
      <c r="F353" s="26">
        <f>IF($B353="","",($C353*$D353+$E353)*Settings!$C$5+($C353*$D353+$E353)*Settings!$C$6+Settings!$C$7+Settings!$C$8*$D353)</f>
        <v/>
      </c>
      <c r="G353" s="26">
        <f>IF($B353="","",IFERROR(SUMIFS(Inventory!$F:$F,Inventory!$K:$K,$B353),0)*$D353)</f>
        <v/>
      </c>
      <c r="H353" s="26">
        <f>IF($B353="","",($C353*$D353+$E353)-$F353-$G353)</f>
        <v/>
      </c>
    </row>
    <row r="354">
      <c r="A354" s="16" t="n"/>
      <c r="B354" s="16" t="n"/>
      <c r="C354" s="18" t="n"/>
      <c r="D354" s="17" t="n"/>
      <c r="E354" s="18" t="n"/>
      <c r="F354" s="26">
        <f>IF($B354="","",($C354*$D354+$E354)*Settings!$C$5+($C354*$D354+$E354)*Settings!$C$6+Settings!$C$7+Settings!$C$8*$D354)</f>
        <v/>
      </c>
      <c r="G354" s="26">
        <f>IF($B354="","",IFERROR(SUMIFS(Inventory!$F:$F,Inventory!$K:$K,$B354),0)*$D354)</f>
        <v/>
      </c>
      <c r="H354" s="26">
        <f>IF($B354="","",($C354*$D354+$E354)-$F354-$G354)</f>
        <v/>
      </c>
    </row>
    <row r="355">
      <c r="A355" s="21" t="n"/>
      <c r="B355" s="21" t="n"/>
      <c r="C355" s="23" t="n"/>
      <c r="D355" s="22" t="n"/>
      <c r="E355" s="23" t="n"/>
      <c r="F355" s="26">
        <f>IF($B355="","",($C355*$D355+$E355)*Settings!$C$5+($C355*$D355+$E355)*Settings!$C$6+Settings!$C$7+Settings!$C$8*$D355)</f>
        <v/>
      </c>
      <c r="G355" s="26">
        <f>IF($B355="","",IFERROR(SUMIFS(Inventory!$F:$F,Inventory!$K:$K,$B355),0)*$D355)</f>
        <v/>
      </c>
      <c r="H355" s="26">
        <f>IF($B355="","",($C355*$D355+$E355)-$F355-$G355)</f>
        <v/>
      </c>
    </row>
    <row r="356">
      <c r="A356" s="16" t="n"/>
      <c r="B356" s="16" t="n"/>
      <c r="C356" s="18" t="n"/>
      <c r="D356" s="17" t="n"/>
      <c r="E356" s="18" t="n"/>
      <c r="F356" s="26">
        <f>IF($B356="","",($C356*$D356+$E356)*Settings!$C$5+($C356*$D356+$E356)*Settings!$C$6+Settings!$C$7+Settings!$C$8*$D356)</f>
        <v/>
      </c>
      <c r="G356" s="26">
        <f>IF($B356="","",IFERROR(SUMIFS(Inventory!$F:$F,Inventory!$K:$K,$B356),0)*$D356)</f>
        <v/>
      </c>
      <c r="H356" s="26">
        <f>IF($B356="","",($C356*$D356+$E356)-$F356-$G356)</f>
        <v/>
      </c>
    </row>
    <row r="357">
      <c r="A357" s="21" t="n"/>
      <c r="B357" s="21" t="n"/>
      <c r="C357" s="23" t="n"/>
      <c r="D357" s="22" t="n"/>
      <c r="E357" s="23" t="n"/>
      <c r="F357" s="26">
        <f>IF($B357="","",($C357*$D357+$E357)*Settings!$C$5+($C357*$D357+$E357)*Settings!$C$6+Settings!$C$7+Settings!$C$8*$D357)</f>
        <v/>
      </c>
      <c r="G357" s="26">
        <f>IF($B357="","",IFERROR(SUMIFS(Inventory!$F:$F,Inventory!$K:$K,$B357),0)*$D357)</f>
        <v/>
      </c>
      <c r="H357" s="26">
        <f>IF($B357="","",($C357*$D357+$E357)-$F357-$G357)</f>
        <v/>
      </c>
    </row>
    <row r="358">
      <c r="A358" s="16" t="n"/>
      <c r="B358" s="16" t="n"/>
      <c r="C358" s="18" t="n"/>
      <c r="D358" s="17" t="n"/>
      <c r="E358" s="18" t="n"/>
      <c r="F358" s="26">
        <f>IF($B358="","",($C358*$D358+$E358)*Settings!$C$5+($C358*$D358+$E358)*Settings!$C$6+Settings!$C$7+Settings!$C$8*$D358)</f>
        <v/>
      </c>
      <c r="G358" s="26">
        <f>IF($B358="","",IFERROR(SUMIFS(Inventory!$F:$F,Inventory!$K:$K,$B358),0)*$D358)</f>
        <v/>
      </c>
      <c r="H358" s="26">
        <f>IF($B358="","",($C358*$D358+$E358)-$F358-$G358)</f>
        <v/>
      </c>
    </row>
    <row r="359">
      <c r="A359" s="21" t="n"/>
      <c r="B359" s="21" t="n"/>
      <c r="C359" s="23" t="n"/>
      <c r="D359" s="22" t="n"/>
      <c r="E359" s="23" t="n"/>
      <c r="F359" s="26">
        <f>IF($B359="","",($C359*$D359+$E359)*Settings!$C$5+($C359*$D359+$E359)*Settings!$C$6+Settings!$C$7+Settings!$C$8*$D359)</f>
        <v/>
      </c>
      <c r="G359" s="26">
        <f>IF($B359="","",IFERROR(SUMIFS(Inventory!$F:$F,Inventory!$K:$K,$B359),0)*$D359)</f>
        <v/>
      </c>
      <c r="H359" s="26">
        <f>IF($B359="","",($C359*$D359+$E359)-$F359-$G359)</f>
        <v/>
      </c>
    </row>
    <row r="360">
      <c r="A360" s="16" t="n"/>
      <c r="B360" s="16" t="n"/>
      <c r="C360" s="18" t="n"/>
      <c r="D360" s="17" t="n"/>
      <c r="E360" s="18" t="n"/>
      <c r="F360" s="26">
        <f>IF($B360="","",($C360*$D360+$E360)*Settings!$C$5+($C360*$D360+$E360)*Settings!$C$6+Settings!$C$7+Settings!$C$8*$D360)</f>
        <v/>
      </c>
      <c r="G360" s="26">
        <f>IF($B360="","",IFERROR(SUMIFS(Inventory!$F:$F,Inventory!$K:$K,$B360),0)*$D360)</f>
        <v/>
      </c>
      <c r="H360" s="26">
        <f>IF($B360="","",($C360*$D360+$E360)-$F360-$G360)</f>
        <v/>
      </c>
    </row>
    <row r="361">
      <c r="A361" s="21" t="n"/>
      <c r="B361" s="21" t="n"/>
      <c r="C361" s="23" t="n"/>
      <c r="D361" s="22" t="n"/>
      <c r="E361" s="23" t="n"/>
      <c r="F361" s="26">
        <f>IF($B361="","",($C361*$D361+$E361)*Settings!$C$5+($C361*$D361+$E361)*Settings!$C$6+Settings!$C$7+Settings!$C$8*$D361)</f>
        <v/>
      </c>
      <c r="G361" s="26">
        <f>IF($B361="","",IFERROR(SUMIFS(Inventory!$F:$F,Inventory!$K:$K,$B361),0)*$D361)</f>
        <v/>
      </c>
      <c r="H361" s="26">
        <f>IF($B361="","",($C361*$D361+$E361)-$F361-$G361)</f>
        <v/>
      </c>
    </row>
    <row r="362">
      <c r="A362" s="16" t="n"/>
      <c r="B362" s="16" t="n"/>
      <c r="C362" s="18" t="n"/>
      <c r="D362" s="17" t="n"/>
      <c r="E362" s="18" t="n"/>
      <c r="F362" s="26">
        <f>IF($B362="","",($C362*$D362+$E362)*Settings!$C$5+($C362*$D362+$E362)*Settings!$C$6+Settings!$C$7+Settings!$C$8*$D362)</f>
        <v/>
      </c>
      <c r="G362" s="26">
        <f>IF($B362="","",IFERROR(SUMIFS(Inventory!$F:$F,Inventory!$K:$K,$B362),0)*$D362)</f>
        <v/>
      </c>
      <c r="H362" s="26">
        <f>IF($B362="","",($C362*$D362+$E362)-$F362-$G362)</f>
        <v/>
      </c>
    </row>
    <row r="363">
      <c r="A363" s="21" t="n"/>
      <c r="B363" s="21" t="n"/>
      <c r="C363" s="23" t="n"/>
      <c r="D363" s="22" t="n"/>
      <c r="E363" s="23" t="n"/>
      <c r="F363" s="26">
        <f>IF($B363="","",($C363*$D363+$E363)*Settings!$C$5+($C363*$D363+$E363)*Settings!$C$6+Settings!$C$7+Settings!$C$8*$D363)</f>
        <v/>
      </c>
      <c r="G363" s="26">
        <f>IF($B363="","",IFERROR(SUMIFS(Inventory!$F:$F,Inventory!$K:$K,$B363),0)*$D363)</f>
        <v/>
      </c>
      <c r="H363" s="26">
        <f>IF($B363="","",($C363*$D363+$E363)-$F363-$G363)</f>
        <v/>
      </c>
    </row>
    <row r="364">
      <c r="A364" s="16" t="n"/>
      <c r="B364" s="16" t="n"/>
      <c r="C364" s="18" t="n"/>
      <c r="D364" s="17" t="n"/>
      <c r="E364" s="18" t="n"/>
      <c r="F364" s="26">
        <f>IF($B364="","",($C364*$D364+$E364)*Settings!$C$5+($C364*$D364+$E364)*Settings!$C$6+Settings!$C$7+Settings!$C$8*$D364)</f>
        <v/>
      </c>
      <c r="G364" s="26">
        <f>IF($B364="","",IFERROR(SUMIFS(Inventory!$F:$F,Inventory!$K:$K,$B364),0)*$D364)</f>
        <v/>
      </c>
      <c r="H364" s="26">
        <f>IF($B364="","",($C364*$D364+$E364)-$F364-$G364)</f>
        <v/>
      </c>
    </row>
    <row r="365">
      <c r="A365" s="21" t="n"/>
      <c r="B365" s="21" t="n"/>
      <c r="C365" s="23" t="n"/>
      <c r="D365" s="22" t="n"/>
      <c r="E365" s="23" t="n"/>
      <c r="F365" s="26">
        <f>IF($B365="","",($C365*$D365+$E365)*Settings!$C$5+($C365*$D365+$E365)*Settings!$C$6+Settings!$C$7+Settings!$C$8*$D365)</f>
        <v/>
      </c>
      <c r="G365" s="26">
        <f>IF($B365="","",IFERROR(SUMIFS(Inventory!$F:$F,Inventory!$K:$K,$B365),0)*$D365)</f>
        <v/>
      </c>
      <c r="H365" s="26">
        <f>IF($B365="","",($C365*$D365+$E365)-$F365-$G365)</f>
        <v/>
      </c>
    </row>
    <row r="366">
      <c r="A366" s="16" t="n"/>
      <c r="B366" s="16" t="n"/>
      <c r="C366" s="18" t="n"/>
      <c r="D366" s="17" t="n"/>
      <c r="E366" s="18" t="n"/>
      <c r="F366" s="26">
        <f>IF($B366="","",($C366*$D366+$E366)*Settings!$C$5+($C366*$D366+$E366)*Settings!$C$6+Settings!$C$7+Settings!$C$8*$D366)</f>
        <v/>
      </c>
      <c r="G366" s="26">
        <f>IF($B366="","",IFERROR(SUMIFS(Inventory!$F:$F,Inventory!$K:$K,$B366),0)*$D366)</f>
        <v/>
      </c>
      <c r="H366" s="26">
        <f>IF($B366="","",($C366*$D366+$E366)-$F366-$G366)</f>
        <v/>
      </c>
    </row>
    <row r="367">
      <c r="A367" s="21" t="n"/>
      <c r="B367" s="21" t="n"/>
      <c r="C367" s="23" t="n"/>
      <c r="D367" s="22" t="n"/>
      <c r="E367" s="23" t="n"/>
      <c r="F367" s="26">
        <f>IF($B367="","",($C367*$D367+$E367)*Settings!$C$5+($C367*$D367+$E367)*Settings!$C$6+Settings!$C$7+Settings!$C$8*$D367)</f>
        <v/>
      </c>
      <c r="G367" s="26">
        <f>IF($B367="","",IFERROR(SUMIFS(Inventory!$F:$F,Inventory!$K:$K,$B367),0)*$D367)</f>
        <v/>
      </c>
      <c r="H367" s="26">
        <f>IF($B367="","",($C367*$D367+$E367)-$F367-$G367)</f>
        <v/>
      </c>
    </row>
    <row r="368">
      <c r="A368" s="16" t="n"/>
      <c r="B368" s="16" t="n"/>
      <c r="C368" s="18" t="n"/>
      <c r="D368" s="17" t="n"/>
      <c r="E368" s="18" t="n"/>
      <c r="F368" s="26">
        <f>IF($B368="","",($C368*$D368+$E368)*Settings!$C$5+($C368*$D368+$E368)*Settings!$C$6+Settings!$C$7+Settings!$C$8*$D368)</f>
        <v/>
      </c>
      <c r="G368" s="26">
        <f>IF($B368="","",IFERROR(SUMIFS(Inventory!$F:$F,Inventory!$K:$K,$B368),0)*$D368)</f>
        <v/>
      </c>
      <c r="H368" s="26">
        <f>IF($B368="","",($C368*$D368+$E368)-$F368-$G368)</f>
        <v/>
      </c>
    </row>
    <row r="369">
      <c r="A369" s="21" t="n"/>
      <c r="B369" s="21" t="n"/>
      <c r="C369" s="23" t="n"/>
      <c r="D369" s="22" t="n"/>
      <c r="E369" s="23" t="n"/>
      <c r="F369" s="26">
        <f>IF($B369="","",($C369*$D369+$E369)*Settings!$C$5+($C369*$D369+$E369)*Settings!$C$6+Settings!$C$7+Settings!$C$8*$D369)</f>
        <v/>
      </c>
      <c r="G369" s="26">
        <f>IF($B369="","",IFERROR(SUMIFS(Inventory!$F:$F,Inventory!$K:$K,$B369),0)*$D369)</f>
        <v/>
      </c>
      <c r="H369" s="26">
        <f>IF($B369="","",($C369*$D369+$E369)-$F369-$G369)</f>
        <v/>
      </c>
    </row>
    <row r="370">
      <c r="A370" s="16" t="n"/>
      <c r="B370" s="16" t="n"/>
      <c r="C370" s="18" t="n"/>
      <c r="D370" s="17" t="n"/>
      <c r="E370" s="18" t="n"/>
      <c r="F370" s="26">
        <f>IF($B370="","",($C370*$D370+$E370)*Settings!$C$5+($C370*$D370+$E370)*Settings!$C$6+Settings!$C$7+Settings!$C$8*$D370)</f>
        <v/>
      </c>
      <c r="G370" s="26">
        <f>IF($B370="","",IFERROR(SUMIFS(Inventory!$F:$F,Inventory!$K:$K,$B370),0)*$D370)</f>
        <v/>
      </c>
      <c r="H370" s="26">
        <f>IF($B370="","",($C370*$D370+$E370)-$F370-$G370)</f>
        <v/>
      </c>
    </row>
    <row r="371">
      <c r="A371" s="21" t="n"/>
      <c r="B371" s="21" t="n"/>
      <c r="C371" s="23" t="n"/>
      <c r="D371" s="22" t="n"/>
      <c r="E371" s="23" t="n"/>
      <c r="F371" s="26">
        <f>IF($B371="","",($C371*$D371+$E371)*Settings!$C$5+($C371*$D371+$E371)*Settings!$C$6+Settings!$C$7+Settings!$C$8*$D371)</f>
        <v/>
      </c>
      <c r="G371" s="26">
        <f>IF($B371="","",IFERROR(SUMIFS(Inventory!$F:$F,Inventory!$K:$K,$B371),0)*$D371)</f>
        <v/>
      </c>
      <c r="H371" s="26">
        <f>IF($B371="","",($C371*$D371+$E371)-$F371-$G371)</f>
        <v/>
      </c>
    </row>
    <row r="372">
      <c r="A372" s="16" t="n"/>
      <c r="B372" s="16" t="n"/>
      <c r="C372" s="18" t="n"/>
      <c r="D372" s="17" t="n"/>
      <c r="E372" s="18" t="n"/>
      <c r="F372" s="26">
        <f>IF($B372="","",($C372*$D372+$E372)*Settings!$C$5+($C372*$D372+$E372)*Settings!$C$6+Settings!$C$7+Settings!$C$8*$D372)</f>
        <v/>
      </c>
      <c r="G372" s="26">
        <f>IF($B372="","",IFERROR(SUMIFS(Inventory!$F:$F,Inventory!$K:$K,$B372),0)*$D372)</f>
        <v/>
      </c>
      <c r="H372" s="26">
        <f>IF($B372="","",($C372*$D372+$E372)-$F372-$G372)</f>
        <v/>
      </c>
    </row>
    <row r="373">
      <c r="A373" s="21" t="n"/>
      <c r="B373" s="21" t="n"/>
      <c r="C373" s="23" t="n"/>
      <c r="D373" s="22" t="n"/>
      <c r="E373" s="23" t="n"/>
      <c r="F373" s="26">
        <f>IF($B373="","",($C373*$D373+$E373)*Settings!$C$5+($C373*$D373+$E373)*Settings!$C$6+Settings!$C$7+Settings!$C$8*$D373)</f>
        <v/>
      </c>
      <c r="G373" s="26">
        <f>IF($B373="","",IFERROR(SUMIFS(Inventory!$F:$F,Inventory!$K:$K,$B373),0)*$D373)</f>
        <v/>
      </c>
      <c r="H373" s="26">
        <f>IF($B373="","",($C373*$D373+$E373)-$F373-$G373)</f>
        <v/>
      </c>
    </row>
    <row r="374">
      <c r="A374" s="16" t="n"/>
      <c r="B374" s="16" t="n"/>
      <c r="C374" s="18" t="n"/>
      <c r="D374" s="17" t="n"/>
      <c r="E374" s="18" t="n"/>
      <c r="F374" s="26">
        <f>IF($B374="","",($C374*$D374+$E374)*Settings!$C$5+($C374*$D374+$E374)*Settings!$C$6+Settings!$C$7+Settings!$C$8*$D374)</f>
        <v/>
      </c>
      <c r="G374" s="26">
        <f>IF($B374="","",IFERROR(SUMIFS(Inventory!$F:$F,Inventory!$K:$K,$B374),0)*$D374)</f>
        <v/>
      </c>
      <c r="H374" s="26">
        <f>IF($B374="","",($C374*$D374+$E374)-$F374-$G374)</f>
        <v/>
      </c>
    </row>
    <row r="375">
      <c r="A375" s="21" t="n"/>
      <c r="B375" s="21" t="n"/>
      <c r="C375" s="23" t="n"/>
      <c r="D375" s="22" t="n"/>
      <c r="E375" s="23" t="n"/>
      <c r="F375" s="26">
        <f>IF($B375="","",($C375*$D375+$E375)*Settings!$C$5+($C375*$D375+$E375)*Settings!$C$6+Settings!$C$7+Settings!$C$8*$D375)</f>
        <v/>
      </c>
      <c r="G375" s="26">
        <f>IF($B375="","",IFERROR(SUMIFS(Inventory!$F:$F,Inventory!$K:$K,$B375),0)*$D375)</f>
        <v/>
      </c>
      <c r="H375" s="26">
        <f>IF($B375="","",($C375*$D375+$E375)-$F375-$G375)</f>
        <v/>
      </c>
    </row>
    <row r="376">
      <c r="A376" s="16" t="n"/>
      <c r="B376" s="16" t="n"/>
      <c r="C376" s="18" t="n"/>
      <c r="D376" s="17" t="n"/>
      <c r="E376" s="18" t="n"/>
      <c r="F376" s="26">
        <f>IF($B376="","",($C376*$D376+$E376)*Settings!$C$5+($C376*$D376+$E376)*Settings!$C$6+Settings!$C$7+Settings!$C$8*$D376)</f>
        <v/>
      </c>
      <c r="G376" s="26">
        <f>IF($B376="","",IFERROR(SUMIFS(Inventory!$F:$F,Inventory!$K:$K,$B376),0)*$D376)</f>
        <v/>
      </c>
      <c r="H376" s="26">
        <f>IF($B376="","",($C376*$D376+$E376)-$F376-$G376)</f>
        <v/>
      </c>
    </row>
    <row r="377">
      <c r="A377" s="21" t="n"/>
      <c r="B377" s="21" t="n"/>
      <c r="C377" s="23" t="n"/>
      <c r="D377" s="22" t="n"/>
      <c r="E377" s="23" t="n"/>
      <c r="F377" s="26">
        <f>IF($B377="","",($C377*$D377+$E377)*Settings!$C$5+($C377*$D377+$E377)*Settings!$C$6+Settings!$C$7+Settings!$C$8*$D377)</f>
        <v/>
      </c>
      <c r="G377" s="26">
        <f>IF($B377="","",IFERROR(SUMIFS(Inventory!$F:$F,Inventory!$K:$K,$B377),0)*$D377)</f>
        <v/>
      </c>
      <c r="H377" s="26">
        <f>IF($B377="","",($C377*$D377+$E377)-$F377-$G377)</f>
        <v/>
      </c>
    </row>
    <row r="378">
      <c r="A378" s="16" t="n"/>
      <c r="B378" s="16" t="n"/>
      <c r="C378" s="18" t="n"/>
      <c r="D378" s="17" t="n"/>
      <c r="E378" s="18" t="n"/>
      <c r="F378" s="26">
        <f>IF($B378="","",($C378*$D378+$E378)*Settings!$C$5+($C378*$D378+$E378)*Settings!$C$6+Settings!$C$7+Settings!$C$8*$D378)</f>
        <v/>
      </c>
      <c r="G378" s="26">
        <f>IF($B378="","",IFERROR(SUMIFS(Inventory!$F:$F,Inventory!$K:$K,$B378),0)*$D378)</f>
        <v/>
      </c>
      <c r="H378" s="26">
        <f>IF($B378="","",($C378*$D378+$E378)-$F378-$G378)</f>
        <v/>
      </c>
    </row>
    <row r="379">
      <c r="A379" s="21" t="n"/>
      <c r="B379" s="21" t="n"/>
      <c r="C379" s="23" t="n"/>
      <c r="D379" s="22" t="n"/>
      <c r="E379" s="23" t="n"/>
      <c r="F379" s="26">
        <f>IF($B379="","",($C379*$D379+$E379)*Settings!$C$5+($C379*$D379+$E379)*Settings!$C$6+Settings!$C$7+Settings!$C$8*$D379)</f>
        <v/>
      </c>
      <c r="G379" s="26">
        <f>IF($B379="","",IFERROR(SUMIFS(Inventory!$F:$F,Inventory!$K:$K,$B379),0)*$D379)</f>
        <v/>
      </c>
      <c r="H379" s="26">
        <f>IF($B379="","",($C379*$D379+$E379)-$F379-$G379)</f>
        <v/>
      </c>
    </row>
    <row r="380">
      <c r="A380" s="16" t="n"/>
      <c r="B380" s="16" t="n"/>
      <c r="C380" s="18" t="n"/>
      <c r="D380" s="17" t="n"/>
      <c r="E380" s="18" t="n"/>
      <c r="F380" s="26">
        <f>IF($B380="","",($C380*$D380+$E380)*Settings!$C$5+($C380*$D380+$E380)*Settings!$C$6+Settings!$C$7+Settings!$C$8*$D380)</f>
        <v/>
      </c>
      <c r="G380" s="26">
        <f>IF($B380="","",IFERROR(SUMIFS(Inventory!$F:$F,Inventory!$K:$K,$B380),0)*$D380)</f>
        <v/>
      </c>
      <c r="H380" s="26">
        <f>IF($B380="","",($C380*$D380+$E380)-$F380-$G380)</f>
        <v/>
      </c>
    </row>
    <row r="381">
      <c r="A381" s="21" t="n"/>
      <c r="B381" s="21" t="n"/>
      <c r="C381" s="23" t="n"/>
      <c r="D381" s="22" t="n"/>
      <c r="E381" s="23" t="n"/>
      <c r="F381" s="26">
        <f>IF($B381="","",($C381*$D381+$E381)*Settings!$C$5+($C381*$D381+$E381)*Settings!$C$6+Settings!$C$7+Settings!$C$8*$D381)</f>
        <v/>
      </c>
      <c r="G381" s="26">
        <f>IF($B381="","",IFERROR(SUMIFS(Inventory!$F:$F,Inventory!$K:$K,$B381),0)*$D381)</f>
        <v/>
      </c>
      <c r="H381" s="26">
        <f>IF($B381="","",($C381*$D381+$E381)-$F381-$G381)</f>
        <v/>
      </c>
    </row>
    <row r="382">
      <c r="A382" s="16" t="n"/>
      <c r="B382" s="16" t="n"/>
      <c r="C382" s="18" t="n"/>
      <c r="D382" s="17" t="n"/>
      <c r="E382" s="18" t="n"/>
      <c r="F382" s="26">
        <f>IF($B382="","",($C382*$D382+$E382)*Settings!$C$5+($C382*$D382+$E382)*Settings!$C$6+Settings!$C$7+Settings!$C$8*$D382)</f>
        <v/>
      </c>
      <c r="G382" s="26">
        <f>IF($B382="","",IFERROR(SUMIFS(Inventory!$F:$F,Inventory!$K:$K,$B382),0)*$D382)</f>
        <v/>
      </c>
      <c r="H382" s="26">
        <f>IF($B382="","",($C382*$D382+$E382)-$F382-$G382)</f>
        <v/>
      </c>
    </row>
    <row r="383">
      <c r="A383" s="21" t="n"/>
      <c r="B383" s="21" t="n"/>
      <c r="C383" s="23" t="n"/>
      <c r="D383" s="22" t="n"/>
      <c r="E383" s="23" t="n"/>
      <c r="F383" s="26">
        <f>IF($B383="","",($C383*$D383+$E383)*Settings!$C$5+($C383*$D383+$E383)*Settings!$C$6+Settings!$C$7+Settings!$C$8*$D383)</f>
        <v/>
      </c>
      <c r="G383" s="26">
        <f>IF($B383="","",IFERROR(SUMIFS(Inventory!$F:$F,Inventory!$K:$K,$B383),0)*$D383)</f>
        <v/>
      </c>
      <c r="H383" s="26">
        <f>IF($B383="","",($C383*$D383+$E383)-$F383-$G383)</f>
        <v/>
      </c>
    </row>
    <row r="384">
      <c r="A384" s="16" t="n"/>
      <c r="B384" s="16" t="n"/>
      <c r="C384" s="18" t="n"/>
      <c r="D384" s="17" t="n"/>
      <c r="E384" s="18" t="n"/>
      <c r="F384" s="26">
        <f>IF($B384="","",($C384*$D384+$E384)*Settings!$C$5+($C384*$D384+$E384)*Settings!$C$6+Settings!$C$7+Settings!$C$8*$D384)</f>
        <v/>
      </c>
      <c r="G384" s="26">
        <f>IF($B384="","",IFERROR(SUMIFS(Inventory!$F:$F,Inventory!$K:$K,$B384),0)*$D384)</f>
        <v/>
      </c>
      <c r="H384" s="26">
        <f>IF($B384="","",($C384*$D384+$E384)-$F384-$G384)</f>
        <v/>
      </c>
    </row>
    <row r="385">
      <c r="A385" s="21" t="n"/>
      <c r="B385" s="21" t="n"/>
      <c r="C385" s="23" t="n"/>
      <c r="D385" s="22" t="n"/>
      <c r="E385" s="23" t="n"/>
      <c r="F385" s="26">
        <f>IF($B385="","",($C385*$D385+$E385)*Settings!$C$5+($C385*$D385+$E385)*Settings!$C$6+Settings!$C$7+Settings!$C$8*$D385)</f>
        <v/>
      </c>
      <c r="G385" s="26">
        <f>IF($B385="","",IFERROR(SUMIFS(Inventory!$F:$F,Inventory!$K:$K,$B385),0)*$D385)</f>
        <v/>
      </c>
      <c r="H385" s="26">
        <f>IF($B385="","",($C385*$D385+$E385)-$F385-$G385)</f>
        <v/>
      </c>
    </row>
    <row r="386">
      <c r="A386" s="16" t="n"/>
      <c r="B386" s="16" t="n"/>
      <c r="C386" s="18" t="n"/>
      <c r="D386" s="17" t="n"/>
      <c r="E386" s="18" t="n"/>
      <c r="F386" s="26">
        <f>IF($B386="","",($C386*$D386+$E386)*Settings!$C$5+($C386*$D386+$E386)*Settings!$C$6+Settings!$C$7+Settings!$C$8*$D386)</f>
        <v/>
      </c>
      <c r="G386" s="26">
        <f>IF($B386="","",IFERROR(SUMIFS(Inventory!$F:$F,Inventory!$K:$K,$B386),0)*$D386)</f>
        <v/>
      </c>
      <c r="H386" s="26">
        <f>IF($B386="","",($C386*$D386+$E386)-$F386-$G386)</f>
        <v/>
      </c>
    </row>
    <row r="387">
      <c r="A387" s="21" t="n"/>
      <c r="B387" s="21" t="n"/>
      <c r="C387" s="23" t="n"/>
      <c r="D387" s="22" t="n"/>
      <c r="E387" s="23" t="n"/>
      <c r="F387" s="26">
        <f>IF($B387="","",($C387*$D387+$E387)*Settings!$C$5+($C387*$D387+$E387)*Settings!$C$6+Settings!$C$7+Settings!$C$8*$D387)</f>
        <v/>
      </c>
      <c r="G387" s="26">
        <f>IF($B387="","",IFERROR(SUMIFS(Inventory!$F:$F,Inventory!$K:$K,$B387),0)*$D387)</f>
        <v/>
      </c>
      <c r="H387" s="26">
        <f>IF($B387="","",($C387*$D387+$E387)-$F387-$G387)</f>
        <v/>
      </c>
    </row>
    <row r="388">
      <c r="A388" s="16" t="n"/>
      <c r="B388" s="16" t="n"/>
      <c r="C388" s="18" t="n"/>
      <c r="D388" s="17" t="n"/>
      <c r="E388" s="18" t="n"/>
      <c r="F388" s="26">
        <f>IF($B388="","",($C388*$D388+$E388)*Settings!$C$5+($C388*$D388+$E388)*Settings!$C$6+Settings!$C$7+Settings!$C$8*$D388)</f>
        <v/>
      </c>
      <c r="G388" s="26">
        <f>IF($B388="","",IFERROR(SUMIFS(Inventory!$F:$F,Inventory!$K:$K,$B388),0)*$D388)</f>
        <v/>
      </c>
      <c r="H388" s="26">
        <f>IF($B388="","",($C388*$D388+$E388)-$F388-$G388)</f>
        <v/>
      </c>
    </row>
    <row r="389">
      <c r="A389" s="21" t="n"/>
      <c r="B389" s="21" t="n"/>
      <c r="C389" s="23" t="n"/>
      <c r="D389" s="22" t="n"/>
      <c r="E389" s="23" t="n"/>
      <c r="F389" s="26">
        <f>IF($B389="","",($C389*$D389+$E389)*Settings!$C$5+($C389*$D389+$E389)*Settings!$C$6+Settings!$C$7+Settings!$C$8*$D389)</f>
        <v/>
      </c>
      <c r="G389" s="26">
        <f>IF($B389="","",IFERROR(SUMIFS(Inventory!$F:$F,Inventory!$K:$K,$B389),0)*$D389)</f>
        <v/>
      </c>
      <c r="H389" s="26">
        <f>IF($B389="","",($C389*$D389+$E389)-$F389-$G389)</f>
        <v/>
      </c>
    </row>
    <row r="390">
      <c r="A390" s="16" t="n"/>
      <c r="B390" s="16" t="n"/>
      <c r="C390" s="18" t="n"/>
      <c r="D390" s="17" t="n"/>
      <c r="E390" s="18" t="n"/>
      <c r="F390" s="26">
        <f>IF($B390="","",($C390*$D390+$E390)*Settings!$C$5+($C390*$D390+$E390)*Settings!$C$6+Settings!$C$7+Settings!$C$8*$D390)</f>
        <v/>
      </c>
      <c r="G390" s="26">
        <f>IF($B390="","",IFERROR(SUMIFS(Inventory!$F:$F,Inventory!$K:$K,$B390),0)*$D390)</f>
        <v/>
      </c>
      <c r="H390" s="26">
        <f>IF($B390="","",($C390*$D390+$E390)-$F390-$G390)</f>
        <v/>
      </c>
    </row>
    <row r="391">
      <c r="A391" s="21" t="n"/>
      <c r="B391" s="21" t="n"/>
      <c r="C391" s="23" t="n"/>
      <c r="D391" s="22" t="n"/>
      <c r="E391" s="23" t="n"/>
      <c r="F391" s="26">
        <f>IF($B391="","",($C391*$D391+$E391)*Settings!$C$5+($C391*$D391+$E391)*Settings!$C$6+Settings!$C$7+Settings!$C$8*$D391)</f>
        <v/>
      </c>
      <c r="G391" s="26">
        <f>IF($B391="","",IFERROR(SUMIFS(Inventory!$F:$F,Inventory!$K:$K,$B391),0)*$D391)</f>
        <v/>
      </c>
      <c r="H391" s="26">
        <f>IF($B391="","",($C391*$D391+$E391)-$F391-$G391)</f>
        <v/>
      </c>
    </row>
    <row r="392">
      <c r="A392" s="16" t="n"/>
      <c r="B392" s="16" t="n"/>
      <c r="C392" s="18" t="n"/>
      <c r="D392" s="17" t="n"/>
      <c r="E392" s="18" t="n"/>
      <c r="F392" s="26">
        <f>IF($B392="","",($C392*$D392+$E392)*Settings!$C$5+($C392*$D392+$E392)*Settings!$C$6+Settings!$C$7+Settings!$C$8*$D392)</f>
        <v/>
      </c>
      <c r="G392" s="26">
        <f>IF($B392="","",IFERROR(SUMIFS(Inventory!$F:$F,Inventory!$K:$K,$B392),0)*$D392)</f>
        <v/>
      </c>
      <c r="H392" s="26">
        <f>IF($B392="","",($C392*$D392+$E392)-$F392-$G392)</f>
        <v/>
      </c>
    </row>
    <row r="393">
      <c r="A393" s="21" t="n"/>
      <c r="B393" s="21" t="n"/>
      <c r="C393" s="23" t="n"/>
      <c r="D393" s="22" t="n"/>
      <c r="E393" s="23" t="n"/>
      <c r="F393" s="26">
        <f>IF($B393="","",($C393*$D393+$E393)*Settings!$C$5+($C393*$D393+$E393)*Settings!$C$6+Settings!$C$7+Settings!$C$8*$D393)</f>
        <v/>
      </c>
      <c r="G393" s="26">
        <f>IF($B393="","",IFERROR(SUMIFS(Inventory!$F:$F,Inventory!$K:$K,$B393),0)*$D393)</f>
        <v/>
      </c>
      <c r="H393" s="26">
        <f>IF($B393="","",($C393*$D393+$E393)-$F393-$G393)</f>
        <v/>
      </c>
    </row>
    <row r="394">
      <c r="A394" s="16" t="n"/>
      <c r="B394" s="16" t="n"/>
      <c r="C394" s="18" t="n"/>
      <c r="D394" s="17" t="n"/>
      <c r="E394" s="18" t="n"/>
      <c r="F394" s="26">
        <f>IF($B394="","",($C394*$D394+$E394)*Settings!$C$5+($C394*$D394+$E394)*Settings!$C$6+Settings!$C$7+Settings!$C$8*$D394)</f>
        <v/>
      </c>
      <c r="G394" s="26">
        <f>IF($B394="","",IFERROR(SUMIFS(Inventory!$F:$F,Inventory!$K:$K,$B394),0)*$D394)</f>
        <v/>
      </c>
      <c r="H394" s="26">
        <f>IF($B394="","",($C394*$D394+$E394)-$F394-$G394)</f>
        <v/>
      </c>
    </row>
    <row r="395">
      <c r="A395" s="21" t="n"/>
      <c r="B395" s="21" t="n"/>
      <c r="C395" s="23" t="n"/>
      <c r="D395" s="22" t="n"/>
      <c r="E395" s="23" t="n"/>
      <c r="F395" s="26">
        <f>IF($B395="","",($C395*$D395+$E395)*Settings!$C$5+($C395*$D395+$E395)*Settings!$C$6+Settings!$C$7+Settings!$C$8*$D395)</f>
        <v/>
      </c>
      <c r="G395" s="26">
        <f>IF($B395="","",IFERROR(SUMIFS(Inventory!$F:$F,Inventory!$K:$K,$B395),0)*$D395)</f>
        <v/>
      </c>
      <c r="H395" s="26">
        <f>IF($B395="","",($C395*$D395+$E395)-$F395-$G395)</f>
        <v/>
      </c>
    </row>
    <row r="396">
      <c r="A396" s="16" t="n"/>
      <c r="B396" s="16" t="n"/>
      <c r="C396" s="18" t="n"/>
      <c r="D396" s="17" t="n"/>
      <c r="E396" s="18" t="n"/>
      <c r="F396" s="26">
        <f>IF($B396="","",($C396*$D396+$E396)*Settings!$C$5+($C396*$D396+$E396)*Settings!$C$6+Settings!$C$7+Settings!$C$8*$D396)</f>
        <v/>
      </c>
      <c r="G396" s="26">
        <f>IF($B396="","",IFERROR(SUMIFS(Inventory!$F:$F,Inventory!$K:$K,$B396),0)*$D396)</f>
        <v/>
      </c>
      <c r="H396" s="26">
        <f>IF($B396="","",($C396*$D396+$E396)-$F396-$G396)</f>
        <v/>
      </c>
    </row>
    <row r="397">
      <c r="A397" s="21" t="n"/>
      <c r="B397" s="21" t="n"/>
      <c r="C397" s="23" t="n"/>
      <c r="D397" s="22" t="n"/>
      <c r="E397" s="23" t="n"/>
      <c r="F397" s="26">
        <f>IF($B397="","",($C397*$D397+$E397)*Settings!$C$5+($C397*$D397+$E397)*Settings!$C$6+Settings!$C$7+Settings!$C$8*$D397)</f>
        <v/>
      </c>
      <c r="G397" s="26">
        <f>IF($B397="","",IFERROR(SUMIFS(Inventory!$F:$F,Inventory!$K:$K,$B397),0)*$D397)</f>
        <v/>
      </c>
      <c r="H397" s="26">
        <f>IF($B397="","",($C397*$D397+$E397)-$F397-$G397)</f>
        <v/>
      </c>
    </row>
    <row r="398">
      <c r="A398" s="16" t="n"/>
      <c r="B398" s="16" t="n"/>
      <c r="C398" s="18" t="n"/>
      <c r="D398" s="17" t="n"/>
      <c r="E398" s="18" t="n"/>
      <c r="F398" s="26">
        <f>IF($B398="","",($C398*$D398+$E398)*Settings!$C$5+($C398*$D398+$E398)*Settings!$C$6+Settings!$C$7+Settings!$C$8*$D398)</f>
        <v/>
      </c>
      <c r="G398" s="26">
        <f>IF($B398="","",IFERROR(SUMIFS(Inventory!$F:$F,Inventory!$K:$K,$B398),0)*$D398)</f>
        <v/>
      </c>
      <c r="H398" s="26">
        <f>IF($B398="","",($C398*$D398+$E398)-$F398-$G398)</f>
        <v/>
      </c>
    </row>
    <row r="399">
      <c r="A399" s="21" t="n"/>
      <c r="B399" s="21" t="n"/>
      <c r="C399" s="23" t="n"/>
      <c r="D399" s="22" t="n"/>
      <c r="E399" s="23" t="n"/>
      <c r="F399" s="26">
        <f>IF($B399="","",($C399*$D399+$E399)*Settings!$C$5+($C399*$D399+$E399)*Settings!$C$6+Settings!$C$7+Settings!$C$8*$D399)</f>
        <v/>
      </c>
      <c r="G399" s="26">
        <f>IF($B399="","",IFERROR(SUMIFS(Inventory!$F:$F,Inventory!$K:$K,$B399),0)*$D399)</f>
        <v/>
      </c>
      <c r="H399" s="26">
        <f>IF($B399="","",($C399*$D399+$E399)-$F399-$G399)</f>
        <v/>
      </c>
    </row>
    <row r="400">
      <c r="A400" s="16" t="n"/>
      <c r="B400" s="16" t="n"/>
      <c r="C400" s="18" t="n"/>
      <c r="D400" s="17" t="n"/>
      <c r="E400" s="18" t="n"/>
      <c r="F400" s="26">
        <f>IF($B400="","",($C400*$D400+$E400)*Settings!$C$5+($C400*$D400+$E400)*Settings!$C$6+Settings!$C$7+Settings!$C$8*$D400)</f>
        <v/>
      </c>
      <c r="G400" s="26">
        <f>IF($B400="","",IFERROR(SUMIFS(Inventory!$F:$F,Inventory!$K:$K,$B400),0)*$D400)</f>
        <v/>
      </c>
      <c r="H400" s="26">
        <f>IF($B400="","",($C400*$D400+$E400)-$F400-$G400)</f>
        <v/>
      </c>
    </row>
    <row r="401">
      <c r="A401" s="21" t="n"/>
      <c r="B401" s="21" t="n"/>
      <c r="C401" s="23" t="n"/>
      <c r="D401" s="22" t="n"/>
      <c r="E401" s="23" t="n"/>
      <c r="F401" s="26">
        <f>IF($B401="","",($C401*$D401+$E401)*Settings!$C$5+($C401*$D401+$E401)*Settings!$C$6+Settings!$C$7+Settings!$C$8*$D401)</f>
        <v/>
      </c>
      <c r="G401" s="26">
        <f>IF($B401="","",IFERROR(SUMIFS(Inventory!$F:$F,Inventory!$K:$K,$B401),0)*$D401)</f>
        <v/>
      </c>
      <c r="H401" s="26">
        <f>IF($B401="","",($C401*$D401+$E401)-$F401-$G401)</f>
        <v/>
      </c>
    </row>
    <row r="402">
      <c r="A402" s="16" t="n"/>
      <c r="B402" s="16" t="n"/>
      <c r="C402" s="18" t="n"/>
      <c r="D402" s="17" t="n"/>
      <c r="E402" s="18" t="n"/>
      <c r="F402" s="26">
        <f>IF($B402="","",($C402*$D402+$E402)*Settings!$C$5+($C402*$D402+$E402)*Settings!$C$6+Settings!$C$7+Settings!$C$8*$D402)</f>
        <v/>
      </c>
      <c r="G402" s="26">
        <f>IF($B402="","",IFERROR(SUMIFS(Inventory!$F:$F,Inventory!$K:$K,$B402),0)*$D402)</f>
        <v/>
      </c>
      <c r="H402" s="26">
        <f>IF($B402="","",($C402*$D402+$E402)-$F402-$G402)</f>
        <v/>
      </c>
    </row>
    <row r="403">
      <c r="A403" s="21" t="n"/>
      <c r="B403" s="21" t="n"/>
      <c r="C403" s="23" t="n"/>
      <c r="D403" s="22" t="n"/>
      <c r="E403" s="23" t="n"/>
      <c r="F403" s="26">
        <f>IF($B403="","",($C403*$D403+$E403)*Settings!$C$5+($C403*$D403+$E403)*Settings!$C$6+Settings!$C$7+Settings!$C$8*$D403)</f>
        <v/>
      </c>
      <c r="G403" s="26">
        <f>IF($B403="","",IFERROR(SUMIFS(Inventory!$F:$F,Inventory!$K:$K,$B403),0)*$D403)</f>
        <v/>
      </c>
      <c r="H403" s="26">
        <f>IF($B403="","",($C403*$D403+$E403)-$F403-$G403)</f>
        <v/>
      </c>
    </row>
    <row r="404">
      <c r="A404" s="16" t="n"/>
      <c r="B404" s="16" t="n"/>
      <c r="C404" s="18" t="n"/>
      <c r="D404" s="17" t="n"/>
      <c r="E404" s="18" t="n"/>
      <c r="F404" s="26">
        <f>IF($B404="","",($C404*$D404+$E404)*Settings!$C$5+($C404*$D404+$E404)*Settings!$C$6+Settings!$C$7+Settings!$C$8*$D404)</f>
        <v/>
      </c>
      <c r="G404" s="26">
        <f>IF($B404="","",IFERROR(SUMIFS(Inventory!$F:$F,Inventory!$K:$K,$B404),0)*$D404)</f>
        <v/>
      </c>
      <c r="H404" s="26">
        <f>IF($B404="","",($C404*$D404+$E404)-$F404-$G404)</f>
        <v/>
      </c>
    </row>
    <row r="405">
      <c r="A405" s="21" t="n"/>
      <c r="B405" s="21" t="n"/>
      <c r="C405" s="23" t="n"/>
      <c r="D405" s="22" t="n"/>
      <c r="E405" s="23" t="n"/>
      <c r="F405" s="26">
        <f>IF($B405="","",($C405*$D405+$E405)*Settings!$C$5+($C405*$D405+$E405)*Settings!$C$6+Settings!$C$7+Settings!$C$8*$D405)</f>
        <v/>
      </c>
      <c r="G405" s="26">
        <f>IF($B405="","",IFERROR(SUMIFS(Inventory!$F:$F,Inventory!$K:$K,$B405),0)*$D405)</f>
        <v/>
      </c>
      <c r="H405" s="26">
        <f>IF($B405="","",($C405*$D405+$E405)-$F405-$G405)</f>
        <v/>
      </c>
    </row>
    <row r="406">
      <c r="A406" s="16" t="n"/>
      <c r="B406" s="16" t="n"/>
      <c r="C406" s="18" t="n"/>
      <c r="D406" s="17" t="n"/>
      <c r="E406" s="18" t="n"/>
      <c r="F406" s="26">
        <f>IF($B406="","",($C406*$D406+$E406)*Settings!$C$5+($C406*$D406+$E406)*Settings!$C$6+Settings!$C$7+Settings!$C$8*$D406)</f>
        <v/>
      </c>
      <c r="G406" s="26">
        <f>IF($B406="","",IFERROR(SUMIFS(Inventory!$F:$F,Inventory!$K:$K,$B406),0)*$D406)</f>
        <v/>
      </c>
      <c r="H406" s="26">
        <f>IF($B406="","",($C406*$D406+$E406)-$F406-$G406)</f>
        <v/>
      </c>
    </row>
    <row r="407">
      <c r="A407" s="21" t="n"/>
      <c r="B407" s="21" t="n"/>
      <c r="C407" s="23" t="n"/>
      <c r="D407" s="22" t="n"/>
      <c r="E407" s="23" t="n"/>
      <c r="F407" s="26">
        <f>IF($B407="","",($C407*$D407+$E407)*Settings!$C$5+($C407*$D407+$E407)*Settings!$C$6+Settings!$C$7+Settings!$C$8*$D407)</f>
        <v/>
      </c>
      <c r="G407" s="26">
        <f>IF($B407="","",IFERROR(SUMIFS(Inventory!$F:$F,Inventory!$K:$K,$B407),0)*$D407)</f>
        <v/>
      </c>
      <c r="H407" s="26">
        <f>IF($B407="","",($C407*$D407+$E407)-$F407-$G407)</f>
        <v/>
      </c>
    </row>
    <row r="408">
      <c r="A408" s="16" t="n"/>
      <c r="B408" s="16" t="n"/>
      <c r="C408" s="18" t="n"/>
      <c r="D408" s="17" t="n"/>
      <c r="E408" s="18" t="n"/>
      <c r="F408" s="26">
        <f>IF($B408="","",($C408*$D408+$E408)*Settings!$C$5+($C408*$D408+$E408)*Settings!$C$6+Settings!$C$7+Settings!$C$8*$D408)</f>
        <v/>
      </c>
      <c r="G408" s="26">
        <f>IF($B408="","",IFERROR(SUMIFS(Inventory!$F:$F,Inventory!$K:$K,$B408),0)*$D408)</f>
        <v/>
      </c>
      <c r="H408" s="26">
        <f>IF($B408="","",($C408*$D408+$E408)-$F408-$G408)</f>
        <v/>
      </c>
    </row>
    <row r="409">
      <c r="A409" s="21" t="n"/>
      <c r="B409" s="21" t="n"/>
      <c r="C409" s="23" t="n"/>
      <c r="D409" s="22" t="n"/>
      <c r="E409" s="23" t="n"/>
      <c r="F409" s="26">
        <f>IF($B409="","",($C409*$D409+$E409)*Settings!$C$5+($C409*$D409+$E409)*Settings!$C$6+Settings!$C$7+Settings!$C$8*$D409)</f>
        <v/>
      </c>
      <c r="G409" s="26">
        <f>IF($B409="","",IFERROR(SUMIFS(Inventory!$F:$F,Inventory!$K:$K,$B409),0)*$D409)</f>
        <v/>
      </c>
      <c r="H409" s="26">
        <f>IF($B409="","",($C409*$D409+$E409)-$F409-$G409)</f>
        <v/>
      </c>
    </row>
    <row r="410">
      <c r="A410" s="16" t="n"/>
      <c r="B410" s="16" t="n"/>
      <c r="C410" s="18" t="n"/>
      <c r="D410" s="17" t="n"/>
      <c r="E410" s="18" t="n"/>
      <c r="F410" s="26">
        <f>IF($B410="","",($C410*$D410+$E410)*Settings!$C$5+($C410*$D410+$E410)*Settings!$C$6+Settings!$C$7+Settings!$C$8*$D410)</f>
        <v/>
      </c>
      <c r="G410" s="26">
        <f>IF($B410="","",IFERROR(SUMIFS(Inventory!$F:$F,Inventory!$K:$K,$B410),0)*$D410)</f>
        <v/>
      </c>
      <c r="H410" s="26">
        <f>IF($B410="","",($C410*$D410+$E410)-$F410-$G410)</f>
        <v/>
      </c>
    </row>
    <row r="411">
      <c r="A411" s="21" t="n"/>
      <c r="B411" s="21" t="n"/>
      <c r="C411" s="23" t="n"/>
      <c r="D411" s="22" t="n"/>
      <c r="E411" s="23" t="n"/>
      <c r="F411" s="26">
        <f>IF($B411="","",($C411*$D411+$E411)*Settings!$C$5+($C411*$D411+$E411)*Settings!$C$6+Settings!$C$7+Settings!$C$8*$D411)</f>
        <v/>
      </c>
      <c r="G411" s="26">
        <f>IF($B411="","",IFERROR(SUMIFS(Inventory!$F:$F,Inventory!$K:$K,$B411),0)*$D411)</f>
        <v/>
      </c>
      <c r="H411" s="26">
        <f>IF($B411="","",($C411*$D411+$E411)-$F411-$G411)</f>
        <v/>
      </c>
    </row>
    <row r="412">
      <c r="A412" s="16" t="n"/>
      <c r="B412" s="16" t="n"/>
      <c r="C412" s="18" t="n"/>
      <c r="D412" s="17" t="n"/>
      <c r="E412" s="18" t="n"/>
      <c r="F412" s="26">
        <f>IF($B412="","",($C412*$D412+$E412)*Settings!$C$5+($C412*$D412+$E412)*Settings!$C$6+Settings!$C$7+Settings!$C$8*$D412)</f>
        <v/>
      </c>
      <c r="G412" s="26">
        <f>IF($B412="","",IFERROR(SUMIFS(Inventory!$F:$F,Inventory!$K:$K,$B412),0)*$D412)</f>
        <v/>
      </c>
      <c r="H412" s="26">
        <f>IF($B412="","",($C412*$D412+$E412)-$F412-$G412)</f>
        <v/>
      </c>
    </row>
    <row r="413">
      <c r="A413" s="21" t="n"/>
      <c r="B413" s="21" t="n"/>
      <c r="C413" s="23" t="n"/>
      <c r="D413" s="22" t="n"/>
      <c r="E413" s="23" t="n"/>
      <c r="F413" s="26">
        <f>IF($B413="","",($C413*$D413+$E413)*Settings!$C$5+($C413*$D413+$E413)*Settings!$C$6+Settings!$C$7+Settings!$C$8*$D413)</f>
        <v/>
      </c>
      <c r="G413" s="26">
        <f>IF($B413="","",IFERROR(SUMIFS(Inventory!$F:$F,Inventory!$K:$K,$B413),0)*$D413)</f>
        <v/>
      </c>
      <c r="H413" s="26">
        <f>IF($B413="","",($C413*$D413+$E413)-$F413-$G413)</f>
        <v/>
      </c>
    </row>
    <row r="414">
      <c r="A414" s="16" t="n"/>
      <c r="B414" s="16" t="n"/>
      <c r="C414" s="18" t="n"/>
      <c r="D414" s="17" t="n"/>
      <c r="E414" s="18" t="n"/>
      <c r="F414" s="26">
        <f>IF($B414="","",($C414*$D414+$E414)*Settings!$C$5+($C414*$D414+$E414)*Settings!$C$6+Settings!$C$7+Settings!$C$8*$D414)</f>
        <v/>
      </c>
      <c r="G414" s="26">
        <f>IF($B414="","",IFERROR(SUMIFS(Inventory!$F:$F,Inventory!$K:$K,$B414),0)*$D414)</f>
        <v/>
      </c>
      <c r="H414" s="26">
        <f>IF($B414="","",($C414*$D414+$E414)-$F414-$G414)</f>
        <v/>
      </c>
    </row>
    <row r="415">
      <c r="A415" s="21" t="n"/>
      <c r="B415" s="21" t="n"/>
      <c r="C415" s="23" t="n"/>
      <c r="D415" s="22" t="n"/>
      <c r="E415" s="23" t="n"/>
      <c r="F415" s="26">
        <f>IF($B415="","",($C415*$D415+$E415)*Settings!$C$5+($C415*$D415+$E415)*Settings!$C$6+Settings!$C$7+Settings!$C$8*$D415)</f>
        <v/>
      </c>
      <c r="G415" s="26">
        <f>IF($B415="","",IFERROR(SUMIFS(Inventory!$F:$F,Inventory!$K:$K,$B415),0)*$D415)</f>
        <v/>
      </c>
      <c r="H415" s="26">
        <f>IF($B415="","",($C415*$D415+$E415)-$F415-$G415)</f>
        <v/>
      </c>
    </row>
    <row r="416">
      <c r="A416" s="16" t="n"/>
      <c r="B416" s="16" t="n"/>
      <c r="C416" s="18" t="n"/>
      <c r="D416" s="17" t="n"/>
      <c r="E416" s="18" t="n"/>
      <c r="F416" s="26">
        <f>IF($B416="","",($C416*$D416+$E416)*Settings!$C$5+($C416*$D416+$E416)*Settings!$C$6+Settings!$C$7+Settings!$C$8*$D416)</f>
        <v/>
      </c>
      <c r="G416" s="26">
        <f>IF($B416="","",IFERROR(SUMIFS(Inventory!$F:$F,Inventory!$K:$K,$B416),0)*$D416)</f>
        <v/>
      </c>
      <c r="H416" s="26">
        <f>IF($B416="","",($C416*$D416+$E416)-$F416-$G416)</f>
        <v/>
      </c>
    </row>
    <row r="417">
      <c r="A417" s="21" t="n"/>
      <c r="B417" s="21" t="n"/>
      <c r="C417" s="23" t="n"/>
      <c r="D417" s="22" t="n"/>
      <c r="E417" s="23" t="n"/>
      <c r="F417" s="26">
        <f>IF($B417="","",($C417*$D417+$E417)*Settings!$C$5+($C417*$D417+$E417)*Settings!$C$6+Settings!$C$7+Settings!$C$8*$D417)</f>
        <v/>
      </c>
      <c r="G417" s="26">
        <f>IF($B417="","",IFERROR(SUMIFS(Inventory!$F:$F,Inventory!$K:$K,$B417),0)*$D417)</f>
        <v/>
      </c>
      <c r="H417" s="26">
        <f>IF($B417="","",($C417*$D417+$E417)-$F417-$G417)</f>
        <v/>
      </c>
    </row>
    <row r="418">
      <c r="A418" s="16" t="n"/>
      <c r="B418" s="16" t="n"/>
      <c r="C418" s="18" t="n"/>
      <c r="D418" s="17" t="n"/>
      <c r="E418" s="18" t="n"/>
      <c r="F418" s="26">
        <f>IF($B418="","",($C418*$D418+$E418)*Settings!$C$5+($C418*$D418+$E418)*Settings!$C$6+Settings!$C$7+Settings!$C$8*$D418)</f>
        <v/>
      </c>
      <c r="G418" s="26">
        <f>IF($B418="","",IFERROR(SUMIFS(Inventory!$F:$F,Inventory!$K:$K,$B418),0)*$D418)</f>
        <v/>
      </c>
      <c r="H418" s="26">
        <f>IF($B418="","",($C418*$D418+$E418)-$F418-$G418)</f>
        <v/>
      </c>
    </row>
    <row r="419">
      <c r="A419" s="21" t="n"/>
      <c r="B419" s="21" t="n"/>
      <c r="C419" s="23" t="n"/>
      <c r="D419" s="22" t="n"/>
      <c r="E419" s="23" t="n"/>
      <c r="F419" s="26">
        <f>IF($B419="","",($C419*$D419+$E419)*Settings!$C$5+($C419*$D419+$E419)*Settings!$C$6+Settings!$C$7+Settings!$C$8*$D419)</f>
        <v/>
      </c>
      <c r="G419" s="26">
        <f>IF($B419="","",IFERROR(SUMIFS(Inventory!$F:$F,Inventory!$K:$K,$B419),0)*$D419)</f>
        <v/>
      </c>
      <c r="H419" s="26">
        <f>IF($B419="","",($C419*$D419+$E419)-$F419-$G419)</f>
        <v/>
      </c>
    </row>
    <row r="420">
      <c r="A420" s="16" t="n"/>
      <c r="B420" s="16" t="n"/>
      <c r="C420" s="18" t="n"/>
      <c r="D420" s="17" t="n"/>
      <c r="E420" s="18" t="n"/>
      <c r="F420" s="26">
        <f>IF($B420="","",($C420*$D420+$E420)*Settings!$C$5+($C420*$D420+$E420)*Settings!$C$6+Settings!$C$7+Settings!$C$8*$D420)</f>
        <v/>
      </c>
      <c r="G420" s="26">
        <f>IF($B420="","",IFERROR(SUMIFS(Inventory!$F:$F,Inventory!$K:$K,$B420),0)*$D420)</f>
        <v/>
      </c>
      <c r="H420" s="26">
        <f>IF($B420="","",($C420*$D420+$E420)-$F420-$G420)</f>
        <v/>
      </c>
    </row>
    <row r="421">
      <c r="A421" s="21" t="n"/>
      <c r="B421" s="21" t="n"/>
      <c r="C421" s="23" t="n"/>
      <c r="D421" s="22" t="n"/>
      <c r="E421" s="23" t="n"/>
      <c r="F421" s="26">
        <f>IF($B421="","",($C421*$D421+$E421)*Settings!$C$5+($C421*$D421+$E421)*Settings!$C$6+Settings!$C$7+Settings!$C$8*$D421)</f>
        <v/>
      </c>
      <c r="G421" s="26">
        <f>IF($B421="","",IFERROR(SUMIFS(Inventory!$F:$F,Inventory!$K:$K,$B421),0)*$D421)</f>
        <v/>
      </c>
      <c r="H421" s="26">
        <f>IF($B421="","",($C421*$D421+$E421)-$F421-$G421)</f>
        <v/>
      </c>
    </row>
    <row r="422">
      <c r="A422" s="16" t="n"/>
      <c r="B422" s="16" t="n"/>
      <c r="C422" s="18" t="n"/>
      <c r="D422" s="17" t="n"/>
      <c r="E422" s="18" t="n"/>
      <c r="F422" s="26">
        <f>IF($B422="","",($C422*$D422+$E422)*Settings!$C$5+($C422*$D422+$E422)*Settings!$C$6+Settings!$C$7+Settings!$C$8*$D422)</f>
        <v/>
      </c>
      <c r="G422" s="26">
        <f>IF($B422="","",IFERROR(SUMIFS(Inventory!$F:$F,Inventory!$K:$K,$B422),0)*$D422)</f>
        <v/>
      </c>
      <c r="H422" s="26">
        <f>IF($B422="","",($C422*$D422+$E422)-$F422-$G422)</f>
        <v/>
      </c>
    </row>
    <row r="423">
      <c r="A423" s="21" t="n"/>
      <c r="B423" s="21" t="n"/>
      <c r="C423" s="23" t="n"/>
      <c r="D423" s="22" t="n"/>
      <c r="E423" s="23" t="n"/>
      <c r="F423" s="26">
        <f>IF($B423="","",($C423*$D423+$E423)*Settings!$C$5+($C423*$D423+$E423)*Settings!$C$6+Settings!$C$7+Settings!$C$8*$D423)</f>
        <v/>
      </c>
      <c r="G423" s="26">
        <f>IF($B423="","",IFERROR(SUMIFS(Inventory!$F:$F,Inventory!$K:$K,$B423),0)*$D423)</f>
        <v/>
      </c>
      <c r="H423" s="26">
        <f>IF($B423="","",($C423*$D423+$E423)-$F423-$G423)</f>
        <v/>
      </c>
    </row>
    <row r="424">
      <c r="A424" s="16" t="n"/>
      <c r="B424" s="16" t="n"/>
      <c r="C424" s="18" t="n"/>
      <c r="D424" s="17" t="n"/>
      <c r="E424" s="18" t="n"/>
      <c r="F424" s="26">
        <f>IF($B424="","",($C424*$D424+$E424)*Settings!$C$5+($C424*$D424+$E424)*Settings!$C$6+Settings!$C$7+Settings!$C$8*$D424)</f>
        <v/>
      </c>
      <c r="G424" s="26">
        <f>IF($B424="","",IFERROR(SUMIFS(Inventory!$F:$F,Inventory!$K:$K,$B424),0)*$D424)</f>
        <v/>
      </c>
      <c r="H424" s="26">
        <f>IF($B424="","",($C424*$D424+$E424)-$F424-$G424)</f>
        <v/>
      </c>
    </row>
    <row r="425">
      <c r="A425" s="21" t="n"/>
      <c r="B425" s="21" t="n"/>
      <c r="C425" s="23" t="n"/>
      <c r="D425" s="22" t="n"/>
      <c r="E425" s="23" t="n"/>
      <c r="F425" s="26">
        <f>IF($B425="","",($C425*$D425+$E425)*Settings!$C$5+($C425*$D425+$E425)*Settings!$C$6+Settings!$C$7+Settings!$C$8*$D425)</f>
        <v/>
      </c>
      <c r="G425" s="26">
        <f>IF($B425="","",IFERROR(SUMIFS(Inventory!$F:$F,Inventory!$K:$K,$B425),0)*$D425)</f>
        <v/>
      </c>
      <c r="H425" s="26">
        <f>IF($B425="","",($C425*$D425+$E425)-$F425-$G425)</f>
        <v/>
      </c>
    </row>
    <row r="426">
      <c r="A426" s="16" t="n"/>
      <c r="B426" s="16" t="n"/>
      <c r="C426" s="18" t="n"/>
      <c r="D426" s="17" t="n"/>
      <c r="E426" s="18" t="n"/>
      <c r="F426" s="26">
        <f>IF($B426="","",($C426*$D426+$E426)*Settings!$C$5+($C426*$D426+$E426)*Settings!$C$6+Settings!$C$7+Settings!$C$8*$D426)</f>
        <v/>
      </c>
      <c r="G426" s="26">
        <f>IF($B426="","",IFERROR(SUMIFS(Inventory!$F:$F,Inventory!$K:$K,$B426),0)*$D426)</f>
        <v/>
      </c>
      <c r="H426" s="26">
        <f>IF($B426="","",($C426*$D426+$E426)-$F426-$G426)</f>
        <v/>
      </c>
    </row>
    <row r="427">
      <c r="A427" s="21" t="n"/>
      <c r="B427" s="21" t="n"/>
      <c r="C427" s="23" t="n"/>
      <c r="D427" s="22" t="n"/>
      <c r="E427" s="23" t="n"/>
      <c r="F427" s="26">
        <f>IF($B427="","",($C427*$D427+$E427)*Settings!$C$5+($C427*$D427+$E427)*Settings!$C$6+Settings!$C$7+Settings!$C$8*$D427)</f>
        <v/>
      </c>
      <c r="G427" s="26">
        <f>IF($B427="","",IFERROR(SUMIFS(Inventory!$F:$F,Inventory!$K:$K,$B427),0)*$D427)</f>
        <v/>
      </c>
      <c r="H427" s="26">
        <f>IF($B427="","",($C427*$D427+$E427)-$F427-$G427)</f>
        <v/>
      </c>
    </row>
    <row r="428">
      <c r="A428" s="16" t="n"/>
      <c r="B428" s="16" t="n"/>
      <c r="C428" s="18" t="n"/>
      <c r="D428" s="17" t="n"/>
      <c r="E428" s="18" t="n"/>
      <c r="F428" s="26">
        <f>IF($B428="","",($C428*$D428+$E428)*Settings!$C$5+($C428*$D428+$E428)*Settings!$C$6+Settings!$C$7+Settings!$C$8*$D428)</f>
        <v/>
      </c>
      <c r="G428" s="26">
        <f>IF($B428="","",IFERROR(SUMIFS(Inventory!$F:$F,Inventory!$K:$K,$B428),0)*$D428)</f>
        <v/>
      </c>
      <c r="H428" s="26">
        <f>IF($B428="","",($C428*$D428+$E428)-$F428-$G428)</f>
        <v/>
      </c>
    </row>
    <row r="429">
      <c r="A429" s="21" t="n"/>
      <c r="B429" s="21" t="n"/>
      <c r="C429" s="23" t="n"/>
      <c r="D429" s="22" t="n"/>
      <c r="E429" s="23" t="n"/>
      <c r="F429" s="26">
        <f>IF($B429="","",($C429*$D429+$E429)*Settings!$C$5+($C429*$D429+$E429)*Settings!$C$6+Settings!$C$7+Settings!$C$8*$D429)</f>
        <v/>
      </c>
      <c r="G429" s="26">
        <f>IF($B429="","",IFERROR(SUMIFS(Inventory!$F:$F,Inventory!$K:$K,$B429),0)*$D429)</f>
        <v/>
      </c>
      <c r="H429" s="26">
        <f>IF($B429="","",($C429*$D429+$E429)-$F429-$G429)</f>
        <v/>
      </c>
    </row>
    <row r="430">
      <c r="A430" s="16" t="n"/>
      <c r="B430" s="16" t="n"/>
      <c r="C430" s="18" t="n"/>
      <c r="D430" s="17" t="n"/>
      <c r="E430" s="18" t="n"/>
      <c r="F430" s="26">
        <f>IF($B430="","",($C430*$D430+$E430)*Settings!$C$5+($C430*$D430+$E430)*Settings!$C$6+Settings!$C$7+Settings!$C$8*$D430)</f>
        <v/>
      </c>
      <c r="G430" s="26">
        <f>IF($B430="","",IFERROR(SUMIFS(Inventory!$F:$F,Inventory!$K:$K,$B430),0)*$D430)</f>
        <v/>
      </c>
      <c r="H430" s="26">
        <f>IF($B430="","",($C430*$D430+$E430)-$F430-$G430)</f>
        <v/>
      </c>
    </row>
    <row r="431">
      <c r="A431" s="21" t="n"/>
      <c r="B431" s="21" t="n"/>
      <c r="C431" s="23" t="n"/>
      <c r="D431" s="22" t="n"/>
      <c r="E431" s="23" t="n"/>
      <c r="F431" s="26">
        <f>IF($B431="","",($C431*$D431+$E431)*Settings!$C$5+($C431*$D431+$E431)*Settings!$C$6+Settings!$C$7+Settings!$C$8*$D431)</f>
        <v/>
      </c>
      <c r="G431" s="26">
        <f>IF($B431="","",IFERROR(SUMIFS(Inventory!$F:$F,Inventory!$K:$K,$B431),0)*$D431)</f>
        <v/>
      </c>
      <c r="H431" s="26">
        <f>IF($B431="","",($C431*$D431+$E431)-$F431-$G431)</f>
        <v/>
      </c>
    </row>
    <row r="432">
      <c r="A432" s="16" t="n"/>
      <c r="B432" s="16" t="n"/>
      <c r="C432" s="18" t="n"/>
      <c r="D432" s="17" t="n"/>
      <c r="E432" s="18" t="n"/>
      <c r="F432" s="26">
        <f>IF($B432="","",($C432*$D432+$E432)*Settings!$C$5+($C432*$D432+$E432)*Settings!$C$6+Settings!$C$7+Settings!$C$8*$D432)</f>
        <v/>
      </c>
      <c r="G432" s="26">
        <f>IF($B432="","",IFERROR(SUMIFS(Inventory!$F:$F,Inventory!$K:$K,$B432),0)*$D432)</f>
        <v/>
      </c>
      <c r="H432" s="26">
        <f>IF($B432="","",($C432*$D432+$E432)-$F432-$G432)</f>
        <v/>
      </c>
    </row>
    <row r="433">
      <c r="A433" s="21" t="n"/>
      <c r="B433" s="21" t="n"/>
      <c r="C433" s="23" t="n"/>
      <c r="D433" s="22" t="n"/>
      <c r="E433" s="23" t="n"/>
      <c r="F433" s="26">
        <f>IF($B433="","",($C433*$D433+$E433)*Settings!$C$5+($C433*$D433+$E433)*Settings!$C$6+Settings!$C$7+Settings!$C$8*$D433)</f>
        <v/>
      </c>
      <c r="G433" s="26">
        <f>IF($B433="","",IFERROR(SUMIFS(Inventory!$F:$F,Inventory!$K:$K,$B433),0)*$D433)</f>
        <v/>
      </c>
      <c r="H433" s="26">
        <f>IF($B433="","",($C433*$D433+$E433)-$F433-$G433)</f>
        <v/>
      </c>
    </row>
    <row r="434">
      <c r="A434" s="16" t="n"/>
      <c r="B434" s="16" t="n"/>
      <c r="C434" s="18" t="n"/>
      <c r="D434" s="17" t="n"/>
      <c r="E434" s="18" t="n"/>
      <c r="F434" s="26">
        <f>IF($B434="","",($C434*$D434+$E434)*Settings!$C$5+($C434*$D434+$E434)*Settings!$C$6+Settings!$C$7+Settings!$C$8*$D434)</f>
        <v/>
      </c>
      <c r="G434" s="26">
        <f>IF($B434="","",IFERROR(SUMIFS(Inventory!$F:$F,Inventory!$K:$K,$B434),0)*$D434)</f>
        <v/>
      </c>
      <c r="H434" s="26">
        <f>IF($B434="","",($C434*$D434+$E434)-$F434-$G434)</f>
        <v/>
      </c>
    </row>
    <row r="435">
      <c r="A435" s="21" t="n"/>
      <c r="B435" s="21" t="n"/>
      <c r="C435" s="23" t="n"/>
      <c r="D435" s="22" t="n"/>
      <c r="E435" s="23" t="n"/>
      <c r="F435" s="26">
        <f>IF($B435="","",($C435*$D435+$E435)*Settings!$C$5+($C435*$D435+$E435)*Settings!$C$6+Settings!$C$7+Settings!$C$8*$D435)</f>
        <v/>
      </c>
      <c r="G435" s="26">
        <f>IF($B435="","",IFERROR(SUMIFS(Inventory!$F:$F,Inventory!$K:$K,$B435),0)*$D435)</f>
        <v/>
      </c>
      <c r="H435" s="26">
        <f>IF($B435="","",($C435*$D435+$E435)-$F435-$G435)</f>
        <v/>
      </c>
    </row>
    <row r="436">
      <c r="A436" s="16" t="n"/>
      <c r="B436" s="16" t="n"/>
      <c r="C436" s="18" t="n"/>
      <c r="D436" s="17" t="n"/>
      <c r="E436" s="18" t="n"/>
      <c r="F436" s="26">
        <f>IF($B436="","",($C436*$D436+$E436)*Settings!$C$5+($C436*$D436+$E436)*Settings!$C$6+Settings!$C$7+Settings!$C$8*$D436)</f>
        <v/>
      </c>
      <c r="G436" s="26">
        <f>IF($B436="","",IFERROR(SUMIFS(Inventory!$F:$F,Inventory!$K:$K,$B436),0)*$D436)</f>
        <v/>
      </c>
      <c r="H436" s="26">
        <f>IF($B436="","",($C436*$D436+$E436)-$F436-$G436)</f>
        <v/>
      </c>
    </row>
    <row r="437">
      <c r="A437" s="21" t="n"/>
      <c r="B437" s="21" t="n"/>
      <c r="C437" s="23" t="n"/>
      <c r="D437" s="22" t="n"/>
      <c r="E437" s="23" t="n"/>
      <c r="F437" s="26">
        <f>IF($B437="","",($C437*$D437+$E437)*Settings!$C$5+($C437*$D437+$E437)*Settings!$C$6+Settings!$C$7+Settings!$C$8*$D437)</f>
        <v/>
      </c>
      <c r="G437" s="26">
        <f>IF($B437="","",IFERROR(SUMIFS(Inventory!$F:$F,Inventory!$K:$K,$B437),0)*$D437)</f>
        <v/>
      </c>
      <c r="H437" s="26">
        <f>IF($B437="","",($C437*$D437+$E437)-$F437-$G437)</f>
        <v/>
      </c>
    </row>
    <row r="438">
      <c r="A438" s="16" t="n"/>
      <c r="B438" s="16" t="n"/>
      <c r="C438" s="18" t="n"/>
      <c r="D438" s="17" t="n"/>
      <c r="E438" s="18" t="n"/>
      <c r="F438" s="26">
        <f>IF($B438="","",($C438*$D438+$E438)*Settings!$C$5+($C438*$D438+$E438)*Settings!$C$6+Settings!$C$7+Settings!$C$8*$D438)</f>
        <v/>
      </c>
      <c r="G438" s="26">
        <f>IF($B438="","",IFERROR(SUMIFS(Inventory!$F:$F,Inventory!$K:$K,$B438),0)*$D438)</f>
        <v/>
      </c>
      <c r="H438" s="26">
        <f>IF($B438="","",($C438*$D438+$E438)-$F438-$G438)</f>
        <v/>
      </c>
    </row>
    <row r="439">
      <c r="A439" s="21" t="n"/>
      <c r="B439" s="21" t="n"/>
      <c r="C439" s="23" t="n"/>
      <c r="D439" s="22" t="n"/>
      <c r="E439" s="23" t="n"/>
      <c r="F439" s="26">
        <f>IF($B439="","",($C439*$D439+$E439)*Settings!$C$5+($C439*$D439+$E439)*Settings!$C$6+Settings!$C$7+Settings!$C$8*$D439)</f>
        <v/>
      </c>
      <c r="G439" s="26">
        <f>IF($B439="","",IFERROR(SUMIFS(Inventory!$F:$F,Inventory!$K:$K,$B439),0)*$D439)</f>
        <v/>
      </c>
      <c r="H439" s="26">
        <f>IF($B439="","",($C439*$D439+$E439)-$F439-$G439)</f>
        <v/>
      </c>
    </row>
    <row r="440">
      <c r="A440" s="16" t="n"/>
      <c r="B440" s="16" t="n"/>
      <c r="C440" s="18" t="n"/>
      <c r="D440" s="17" t="n"/>
      <c r="E440" s="18" t="n"/>
      <c r="F440" s="26">
        <f>IF($B440="","",($C440*$D440+$E440)*Settings!$C$5+($C440*$D440+$E440)*Settings!$C$6+Settings!$C$7+Settings!$C$8*$D440)</f>
        <v/>
      </c>
      <c r="G440" s="26">
        <f>IF($B440="","",IFERROR(SUMIFS(Inventory!$F:$F,Inventory!$K:$K,$B440),0)*$D440)</f>
        <v/>
      </c>
      <c r="H440" s="26">
        <f>IF($B440="","",($C440*$D440+$E440)-$F440-$G440)</f>
        <v/>
      </c>
    </row>
    <row r="441">
      <c r="A441" s="21" t="n"/>
      <c r="B441" s="21" t="n"/>
      <c r="C441" s="23" t="n"/>
      <c r="D441" s="22" t="n"/>
      <c r="E441" s="23" t="n"/>
      <c r="F441" s="26">
        <f>IF($B441="","",($C441*$D441+$E441)*Settings!$C$5+($C441*$D441+$E441)*Settings!$C$6+Settings!$C$7+Settings!$C$8*$D441)</f>
        <v/>
      </c>
      <c r="G441" s="26">
        <f>IF($B441="","",IFERROR(SUMIFS(Inventory!$F:$F,Inventory!$K:$K,$B441),0)*$D441)</f>
        <v/>
      </c>
      <c r="H441" s="26">
        <f>IF($B441="","",($C441*$D441+$E441)-$F441-$G441)</f>
        <v/>
      </c>
    </row>
    <row r="442">
      <c r="A442" s="16" t="n"/>
      <c r="B442" s="16" t="n"/>
      <c r="C442" s="18" t="n"/>
      <c r="D442" s="17" t="n"/>
      <c r="E442" s="18" t="n"/>
      <c r="F442" s="26">
        <f>IF($B442="","",($C442*$D442+$E442)*Settings!$C$5+($C442*$D442+$E442)*Settings!$C$6+Settings!$C$7+Settings!$C$8*$D442)</f>
        <v/>
      </c>
      <c r="G442" s="26">
        <f>IF($B442="","",IFERROR(SUMIFS(Inventory!$F:$F,Inventory!$K:$K,$B442),0)*$D442)</f>
        <v/>
      </c>
      <c r="H442" s="26">
        <f>IF($B442="","",($C442*$D442+$E442)-$F442-$G442)</f>
        <v/>
      </c>
    </row>
    <row r="443">
      <c r="A443" s="21" t="n"/>
      <c r="B443" s="21" t="n"/>
      <c r="C443" s="23" t="n"/>
      <c r="D443" s="22" t="n"/>
      <c r="E443" s="23" t="n"/>
      <c r="F443" s="26">
        <f>IF($B443="","",($C443*$D443+$E443)*Settings!$C$5+($C443*$D443+$E443)*Settings!$C$6+Settings!$C$7+Settings!$C$8*$D443)</f>
        <v/>
      </c>
      <c r="G443" s="26">
        <f>IF($B443="","",IFERROR(SUMIFS(Inventory!$F:$F,Inventory!$K:$K,$B443),0)*$D443)</f>
        <v/>
      </c>
      <c r="H443" s="26">
        <f>IF($B443="","",($C443*$D443+$E443)-$F443-$G443)</f>
        <v/>
      </c>
    </row>
    <row r="444">
      <c r="A444" s="16" t="n"/>
      <c r="B444" s="16" t="n"/>
      <c r="C444" s="18" t="n"/>
      <c r="D444" s="17" t="n"/>
      <c r="E444" s="18" t="n"/>
      <c r="F444" s="26">
        <f>IF($B444="","",($C444*$D444+$E444)*Settings!$C$5+($C444*$D444+$E444)*Settings!$C$6+Settings!$C$7+Settings!$C$8*$D444)</f>
        <v/>
      </c>
      <c r="G444" s="26">
        <f>IF($B444="","",IFERROR(SUMIFS(Inventory!$F:$F,Inventory!$K:$K,$B444),0)*$D444)</f>
        <v/>
      </c>
      <c r="H444" s="26">
        <f>IF($B444="","",($C444*$D444+$E444)-$F444-$G444)</f>
        <v/>
      </c>
    </row>
    <row r="445">
      <c r="A445" s="21" t="n"/>
      <c r="B445" s="21" t="n"/>
      <c r="C445" s="23" t="n"/>
      <c r="D445" s="22" t="n"/>
      <c r="E445" s="23" t="n"/>
      <c r="F445" s="26">
        <f>IF($B445="","",($C445*$D445+$E445)*Settings!$C$5+($C445*$D445+$E445)*Settings!$C$6+Settings!$C$7+Settings!$C$8*$D445)</f>
        <v/>
      </c>
      <c r="G445" s="26">
        <f>IF($B445="","",IFERROR(SUMIFS(Inventory!$F:$F,Inventory!$K:$K,$B445),0)*$D445)</f>
        <v/>
      </c>
      <c r="H445" s="26">
        <f>IF($B445="","",($C445*$D445+$E445)-$F445-$G445)</f>
        <v/>
      </c>
    </row>
    <row r="446">
      <c r="A446" s="16" t="n"/>
      <c r="B446" s="16" t="n"/>
      <c r="C446" s="18" t="n"/>
      <c r="D446" s="17" t="n"/>
      <c r="E446" s="18" t="n"/>
      <c r="F446" s="26">
        <f>IF($B446="","",($C446*$D446+$E446)*Settings!$C$5+($C446*$D446+$E446)*Settings!$C$6+Settings!$C$7+Settings!$C$8*$D446)</f>
        <v/>
      </c>
      <c r="G446" s="26">
        <f>IF($B446="","",IFERROR(SUMIFS(Inventory!$F:$F,Inventory!$K:$K,$B446),0)*$D446)</f>
        <v/>
      </c>
      <c r="H446" s="26">
        <f>IF($B446="","",($C446*$D446+$E446)-$F446-$G446)</f>
        <v/>
      </c>
    </row>
    <row r="447">
      <c r="A447" s="21" t="n"/>
      <c r="B447" s="21" t="n"/>
      <c r="C447" s="23" t="n"/>
      <c r="D447" s="22" t="n"/>
      <c r="E447" s="23" t="n"/>
      <c r="F447" s="26">
        <f>IF($B447="","",($C447*$D447+$E447)*Settings!$C$5+($C447*$D447+$E447)*Settings!$C$6+Settings!$C$7+Settings!$C$8*$D447)</f>
        <v/>
      </c>
      <c r="G447" s="26">
        <f>IF($B447="","",IFERROR(SUMIFS(Inventory!$F:$F,Inventory!$K:$K,$B447),0)*$D447)</f>
        <v/>
      </c>
      <c r="H447" s="26">
        <f>IF($B447="","",($C447*$D447+$E447)-$F447-$G447)</f>
        <v/>
      </c>
    </row>
    <row r="448">
      <c r="A448" s="16" t="n"/>
      <c r="B448" s="16" t="n"/>
      <c r="C448" s="18" t="n"/>
      <c r="D448" s="17" t="n"/>
      <c r="E448" s="18" t="n"/>
      <c r="F448" s="26">
        <f>IF($B448="","",($C448*$D448+$E448)*Settings!$C$5+($C448*$D448+$E448)*Settings!$C$6+Settings!$C$7+Settings!$C$8*$D448)</f>
        <v/>
      </c>
      <c r="G448" s="26">
        <f>IF($B448="","",IFERROR(SUMIFS(Inventory!$F:$F,Inventory!$K:$K,$B448),0)*$D448)</f>
        <v/>
      </c>
      <c r="H448" s="26">
        <f>IF($B448="","",($C448*$D448+$E448)-$F448-$G448)</f>
        <v/>
      </c>
    </row>
    <row r="449">
      <c r="A449" s="21" t="n"/>
      <c r="B449" s="21" t="n"/>
      <c r="C449" s="23" t="n"/>
      <c r="D449" s="22" t="n"/>
      <c r="E449" s="23" t="n"/>
      <c r="F449" s="26">
        <f>IF($B449="","",($C449*$D449+$E449)*Settings!$C$5+($C449*$D449+$E449)*Settings!$C$6+Settings!$C$7+Settings!$C$8*$D449)</f>
        <v/>
      </c>
      <c r="G449" s="26">
        <f>IF($B449="","",IFERROR(SUMIFS(Inventory!$F:$F,Inventory!$K:$K,$B449),0)*$D449)</f>
        <v/>
      </c>
      <c r="H449" s="26">
        <f>IF($B449="","",($C449*$D449+$E449)-$F449-$G449)</f>
        <v/>
      </c>
    </row>
    <row r="450">
      <c r="A450" s="16" t="n"/>
      <c r="B450" s="16" t="n"/>
      <c r="C450" s="18" t="n"/>
      <c r="D450" s="17" t="n"/>
      <c r="E450" s="18" t="n"/>
      <c r="F450" s="26">
        <f>IF($B450="","",($C450*$D450+$E450)*Settings!$C$5+($C450*$D450+$E450)*Settings!$C$6+Settings!$C$7+Settings!$C$8*$D450)</f>
        <v/>
      </c>
      <c r="G450" s="26">
        <f>IF($B450="","",IFERROR(SUMIFS(Inventory!$F:$F,Inventory!$K:$K,$B450),0)*$D450)</f>
        <v/>
      </c>
      <c r="H450" s="26">
        <f>IF($B450="","",($C450*$D450+$E450)-$F450-$G450)</f>
        <v/>
      </c>
    </row>
    <row r="451">
      <c r="A451" s="21" t="n"/>
      <c r="B451" s="21" t="n"/>
      <c r="C451" s="23" t="n"/>
      <c r="D451" s="22" t="n"/>
      <c r="E451" s="23" t="n"/>
      <c r="F451" s="26">
        <f>IF($B451="","",($C451*$D451+$E451)*Settings!$C$5+($C451*$D451+$E451)*Settings!$C$6+Settings!$C$7+Settings!$C$8*$D451)</f>
        <v/>
      </c>
      <c r="G451" s="26">
        <f>IF($B451="","",IFERROR(SUMIFS(Inventory!$F:$F,Inventory!$K:$K,$B451),0)*$D451)</f>
        <v/>
      </c>
      <c r="H451" s="26">
        <f>IF($B451="","",($C451*$D451+$E451)-$F451-$G451)</f>
        <v/>
      </c>
    </row>
    <row r="452">
      <c r="A452" s="16" t="n"/>
      <c r="B452" s="16" t="n"/>
      <c r="C452" s="18" t="n"/>
      <c r="D452" s="17" t="n"/>
      <c r="E452" s="18" t="n"/>
      <c r="F452" s="26">
        <f>IF($B452="","",($C452*$D452+$E452)*Settings!$C$5+($C452*$D452+$E452)*Settings!$C$6+Settings!$C$7+Settings!$C$8*$D452)</f>
        <v/>
      </c>
      <c r="G452" s="26">
        <f>IF($B452="","",IFERROR(SUMIFS(Inventory!$F:$F,Inventory!$K:$K,$B452),0)*$D452)</f>
        <v/>
      </c>
      <c r="H452" s="26">
        <f>IF($B452="","",($C452*$D452+$E452)-$F452-$G452)</f>
        <v/>
      </c>
    </row>
    <row r="453">
      <c r="A453" s="21" t="n"/>
      <c r="B453" s="21" t="n"/>
      <c r="C453" s="23" t="n"/>
      <c r="D453" s="22" t="n"/>
      <c r="E453" s="23" t="n"/>
      <c r="F453" s="26">
        <f>IF($B453="","",($C453*$D453+$E453)*Settings!$C$5+($C453*$D453+$E453)*Settings!$C$6+Settings!$C$7+Settings!$C$8*$D453)</f>
        <v/>
      </c>
      <c r="G453" s="26">
        <f>IF($B453="","",IFERROR(SUMIFS(Inventory!$F:$F,Inventory!$K:$K,$B453),0)*$D453)</f>
        <v/>
      </c>
      <c r="H453" s="26">
        <f>IF($B453="","",($C453*$D453+$E453)-$F453-$G453)</f>
        <v/>
      </c>
    </row>
    <row r="454">
      <c r="A454" s="16" t="n"/>
      <c r="B454" s="16" t="n"/>
      <c r="C454" s="18" t="n"/>
      <c r="D454" s="17" t="n"/>
      <c r="E454" s="18" t="n"/>
      <c r="F454" s="26">
        <f>IF($B454="","",($C454*$D454+$E454)*Settings!$C$5+($C454*$D454+$E454)*Settings!$C$6+Settings!$C$7+Settings!$C$8*$D454)</f>
        <v/>
      </c>
      <c r="G454" s="26">
        <f>IF($B454="","",IFERROR(SUMIFS(Inventory!$F:$F,Inventory!$K:$K,$B454),0)*$D454)</f>
        <v/>
      </c>
      <c r="H454" s="26">
        <f>IF($B454="","",($C454*$D454+$E454)-$F454-$G454)</f>
        <v/>
      </c>
    </row>
    <row r="455">
      <c r="A455" s="21" t="n"/>
      <c r="B455" s="21" t="n"/>
      <c r="C455" s="23" t="n"/>
      <c r="D455" s="22" t="n"/>
      <c r="E455" s="23" t="n"/>
      <c r="F455" s="26">
        <f>IF($B455="","",($C455*$D455+$E455)*Settings!$C$5+($C455*$D455+$E455)*Settings!$C$6+Settings!$C$7+Settings!$C$8*$D455)</f>
        <v/>
      </c>
      <c r="G455" s="26">
        <f>IF($B455="","",IFERROR(SUMIFS(Inventory!$F:$F,Inventory!$K:$K,$B455),0)*$D455)</f>
        <v/>
      </c>
      <c r="H455" s="26">
        <f>IF($B455="","",($C455*$D455+$E455)-$F455-$G455)</f>
        <v/>
      </c>
    </row>
    <row r="456">
      <c r="A456" s="16" t="n"/>
      <c r="B456" s="16" t="n"/>
      <c r="C456" s="18" t="n"/>
      <c r="D456" s="17" t="n"/>
      <c r="E456" s="18" t="n"/>
      <c r="F456" s="26">
        <f>IF($B456="","",($C456*$D456+$E456)*Settings!$C$5+($C456*$D456+$E456)*Settings!$C$6+Settings!$C$7+Settings!$C$8*$D456)</f>
        <v/>
      </c>
      <c r="G456" s="26">
        <f>IF($B456="","",IFERROR(SUMIFS(Inventory!$F:$F,Inventory!$K:$K,$B456),0)*$D456)</f>
        <v/>
      </c>
      <c r="H456" s="26">
        <f>IF($B456="","",($C456*$D456+$E456)-$F456-$G456)</f>
        <v/>
      </c>
    </row>
    <row r="457">
      <c r="A457" s="21" t="n"/>
      <c r="B457" s="21" t="n"/>
      <c r="C457" s="23" t="n"/>
      <c r="D457" s="22" t="n"/>
      <c r="E457" s="23" t="n"/>
      <c r="F457" s="26">
        <f>IF($B457="","",($C457*$D457+$E457)*Settings!$C$5+($C457*$D457+$E457)*Settings!$C$6+Settings!$C$7+Settings!$C$8*$D457)</f>
        <v/>
      </c>
      <c r="G457" s="26">
        <f>IF($B457="","",IFERROR(SUMIFS(Inventory!$F:$F,Inventory!$K:$K,$B457),0)*$D457)</f>
        <v/>
      </c>
      <c r="H457" s="26">
        <f>IF($B457="","",($C457*$D457+$E457)-$F457-$G457)</f>
        <v/>
      </c>
    </row>
    <row r="458">
      <c r="A458" s="16" t="n"/>
      <c r="B458" s="16" t="n"/>
      <c r="C458" s="18" t="n"/>
      <c r="D458" s="17" t="n"/>
      <c r="E458" s="18" t="n"/>
      <c r="F458" s="26">
        <f>IF($B458="","",($C458*$D458+$E458)*Settings!$C$5+($C458*$D458+$E458)*Settings!$C$6+Settings!$C$7+Settings!$C$8*$D458)</f>
        <v/>
      </c>
      <c r="G458" s="26">
        <f>IF($B458="","",IFERROR(SUMIFS(Inventory!$F:$F,Inventory!$K:$K,$B458),0)*$D458)</f>
        <v/>
      </c>
      <c r="H458" s="26">
        <f>IF($B458="","",($C458*$D458+$E458)-$F458-$G458)</f>
        <v/>
      </c>
    </row>
    <row r="459">
      <c r="A459" s="21" t="n"/>
      <c r="B459" s="21" t="n"/>
      <c r="C459" s="23" t="n"/>
      <c r="D459" s="22" t="n"/>
      <c r="E459" s="23" t="n"/>
      <c r="F459" s="26">
        <f>IF($B459="","",($C459*$D459+$E459)*Settings!$C$5+($C459*$D459+$E459)*Settings!$C$6+Settings!$C$7+Settings!$C$8*$D459)</f>
        <v/>
      </c>
      <c r="G459" s="26">
        <f>IF($B459="","",IFERROR(SUMIFS(Inventory!$F:$F,Inventory!$K:$K,$B459),0)*$D459)</f>
        <v/>
      </c>
      <c r="H459" s="26">
        <f>IF($B459="","",($C459*$D459+$E459)-$F459-$G459)</f>
        <v/>
      </c>
    </row>
    <row r="460">
      <c r="A460" s="16" t="n"/>
      <c r="B460" s="16" t="n"/>
      <c r="C460" s="18" t="n"/>
      <c r="D460" s="17" t="n"/>
      <c r="E460" s="18" t="n"/>
      <c r="F460" s="26">
        <f>IF($B460="","",($C460*$D460+$E460)*Settings!$C$5+($C460*$D460+$E460)*Settings!$C$6+Settings!$C$7+Settings!$C$8*$D460)</f>
        <v/>
      </c>
      <c r="G460" s="26">
        <f>IF($B460="","",IFERROR(SUMIFS(Inventory!$F:$F,Inventory!$K:$K,$B460),0)*$D460)</f>
        <v/>
      </c>
      <c r="H460" s="26">
        <f>IF($B460="","",($C460*$D460+$E460)-$F460-$G460)</f>
        <v/>
      </c>
    </row>
    <row r="461">
      <c r="A461" s="21" t="n"/>
      <c r="B461" s="21" t="n"/>
      <c r="C461" s="23" t="n"/>
      <c r="D461" s="22" t="n"/>
      <c r="E461" s="23" t="n"/>
      <c r="F461" s="26">
        <f>IF($B461="","",($C461*$D461+$E461)*Settings!$C$5+($C461*$D461+$E461)*Settings!$C$6+Settings!$C$7+Settings!$C$8*$D461)</f>
        <v/>
      </c>
      <c r="G461" s="26">
        <f>IF($B461="","",IFERROR(SUMIFS(Inventory!$F:$F,Inventory!$K:$K,$B461),0)*$D461)</f>
        <v/>
      </c>
      <c r="H461" s="26">
        <f>IF($B461="","",($C461*$D461+$E461)-$F461-$G461)</f>
        <v/>
      </c>
    </row>
    <row r="462">
      <c r="A462" s="16" t="n"/>
      <c r="B462" s="16" t="n"/>
      <c r="C462" s="18" t="n"/>
      <c r="D462" s="17" t="n"/>
      <c r="E462" s="18" t="n"/>
      <c r="F462" s="26">
        <f>IF($B462="","",($C462*$D462+$E462)*Settings!$C$5+($C462*$D462+$E462)*Settings!$C$6+Settings!$C$7+Settings!$C$8*$D462)</f>
        <v/>
      </c>
      <c r="G462" s="26">
        <f>IF($B462="","",IFERROR(SUMIFS(Inventory!$F:$F,Inventory!$K:$K,$B462),0)*$D462)</f>
        <v/>
      </c>
      <c r="H462" s="26">
        <f>IF($B462="","",($C462*$D462+$E462)-$F462-$G462)</f>
        <v/>
      </c>
    </row>
    <row r="463">
      <c r="A463" s="21" t="n"/>
      <c r="B463" s="21" t="n"/>
      <c r="C463" s="23" t="n"/>
      <c r="D463" s="22" t="n"/>
      <c r="E463" s="23" t="n"/>
      <c r="F463" s="26">
        <f>IF($B463="","",($C463*$D463+$E463)*Settings!$C$5+($C463*$D463+$E463)*Settings!$C$6+Settings!$C$7+Settings!$C$8*$D463)</f>
        <v/>
      </c>
      <c r="G463" s="26">
        <f>IF($B463="","",IFERROR(SUMIFS(Inventory!$F:$F,Inventory!$K:$K,$B463),0)*$D463)</f>
        <v/>
      </c>
      <c r="H463" s="26">
        <f>IF($B463="","",($C463*$D463+$E463)-$F463-$G463)</f>
        <v/>
      </c>
    </row>
    <row r="464">
      <c r="A464" s="16" t="n"/>
      <c r="B464" s="16" t="n"/>
      <c r="C464" s="18" t="n"/>
      <c r="D464" s="17" t="n"/>
      <c r="E464" s="18" t="n"/>
      <c r="F464" s="26">
        <f>IF($B464="","",($C464*$D464+$E464)*Settings!$C$5+($C464*$D464+$E464)*Settings!$C$6+Settings!$C$7+Settings!$C$8*$D464)</f>
        <v/>
      </c>
      <c r="G464" s="26">
        <f>IF($B464="","",IFERROR(SUMIFS(Inventory!$F:$F,Inventory!$K:$K,$B464),0)*$D464)</f>
        <v/>
      </c>
      <c r="H464" s="26">
        <f>IF($B464="","",($C464*$D464+$E464)-$F464-$G464)</f>
        <v/>
      </c>
    </row>
    <row r="465">
      <c r="A465" s="21" t="n"/>
      <c r="B465" s="21" t="n"/>
      <c r="C465" s="23" t="n"/>
      <c r="D465" s="22" t="n"/>
      <c r="E465" s="23" t="n"/>
      <c r="F465" s="26">
        <f>IF($B465="","",($C465*$D465+$E465)*Settings!$C$5+($C465*$D465+$E465)*Settings!$C$6+Settings!$C$7+Settings!$C$8*$D465)</f>
        <v/>
      </c>
      <c r="G465" s="26">
        <f>IF($B465="","",IFERROR(SUMIFS(Inventory!$F:$F,Inventory!$K:$K,$B465),0)*$D465)</f>
        <v/>
      </c>
      <c r="H465" s="26">
        <f>IF($B465="","",($C465*$D465+$E465)-$F465-$G465)</f>
        <v/>
      </c>
    </row>
    <row r="466">
      <c r="A466" s="16" t="n"/>
      <c r="B466" s="16" t="n"/>
      <c r="C466" s="18" t="n"/>
      <c r="D466" s="17" t="n"/>
      <c r="E466" s="18" t="n"/>
      <c r="F466" s="26">
        <f>IF($B466="","",($C466*$D466+$E466)*Settings!$C$5+($C466*$D466+$E466)*Settings!$C$6+Settings!$C$7+Settings!$C$8*$D466)</f>
        <v/>
      </c>
      <c r="G466" s="26">
        <f>IF($B466="","",IFERROR(SUMIFS(Inventory!$F:$F,Inventory!$K:$K,$B466),0)*$D466)</f>
        <v/>
      </c>
      <c r="H466" s="26">
        <f>IF($B466="","",($C466*$D466+$E466)-$F466-$G466)</f>
        <v/>
      </c>
    </row>
    <row r="467">
      <c r="A467" s="21" t="n"/>
      <c r="B467" s="21" t="n"/>
      <c r="C467" s="23" t="n"/>
      <c r="D467" s="22" t="n"/>
      <c r="E467" s="23" t="n"/>
      <c r="F467" s="26">
        <f>IF($B467="","",($C467*$D467+$E467)*Settings!$C$5+($C467*$D467+$E467)*Settings!$C$6+Settings!$C$7+Settings!$C$8*$D467)</f>
        <v/>
      </c>
      <c r="G467" s="26">
        <f>IF($B467="","",IFERROR(SUMIFS(Inventory!$F:$F,Inventory!$K:$K,$B467),0)*$D467)</f>
        <v/>
      </c>
      <c r="H467" s="26">
        <f>IF($B467="","",($C467*$D467+$E467)-$F467-$G467)</f>
        <v/>
      </c>
    </row>
    <row r="468">
      <c r="A468" s="16" t="n"/>
      <c r="B468" s="16" t="n"/>
      <c r="C468" s="18" t="n"/>
      <c r="D468" s="17" t="n"/>
      <c r="E468" s="18" t="n"/>
      <c r="F468" s="26">
        <f>IF($B468="","",($C468*$D468+$E468)*Settings!$C$5+($C468*$D468+$E468)*Settings!$C$6+Settings!$C$7+Settings!$C$8*$D468)</f>
        <v/>
      </c>
      <c r="G468" s="26">
        <f>IF($B468="","",IFERROR(SUMIFS(Inventory!$F:$F,Inventory!$K:$K,$B468),0)*$D468)</f>
        <v/>
      </c>
      <c r="H468" s="26">
        <f>IF($B468="","",($C468*$D468+$E468)-$F468-$G468)</f>
        <v/>
      </c>
    </row>
    <row r="469">
      <c r="A469" s="21" t="n"/>
      <c r="B469" s="21" t="n"/>
      <c r="C469" s="23" t="n"/>
      <c r="D469" s="22" t="n"/>
      <c r="E469" s="23" t="n"/>
      <c r="F469" s="26">
        <f>IF($B469="","",($C469*$D469+$E469)*Settings!$C$5+($C469*$D469+$E469)*Settings!$C$6+Settings!$C$7+Settings!$C$8*$D469)</f>
        <v/>
      </c>
      <c r="G469" s="26">
        <f>IF($B469="","",IFERROR(SUMIFS(Inventory!$F:$F,Inventory!$K:$K,$B469),0)*$D469)</f>
        <v/>
      </c>
      <c r="H469" s="26">
        <f>IF($B469="","",($C469*$D469+$E469)-$F469-$G469)</f>
        <v/>
      </c>
    </row>
    <row r="470">
      <c r="A470" s="16" t="n"/>
      <c r="B470" s="16" t="n"/>
      <c r="C470" s="18" t="n"/>
      <c r="D470" s="17" t="n"/>
      <c r="E470" s="18" t="n"/>
      <c r="F470" s="26">
        <f>IF($B470="","",($C470*$D470+$E470)*Settings!$C$5+($C470*$D470+$E470)*Settings!$C$6+Settings!$C$7+Settings!$C$8*$D470)</f>
        <v/>
      </c>
      <c r="G470" s="26">
        <f>IF($B470="","",IFERROR(SUMIFS(Inventory!$F:$F,Inventory!$K:$K,$B470),0)*$D470)</f>
        <v/>
      </c>
      <c r="H470" s="26">
        <f>IF($B470="","",($C470*$D470+$E470)-$F470-$G470)</f>
        <v/>
      </c>
    </row>
    <row r="471">
      <c r="A471" s="21" t="n"/>
      <c r="B471" s="21" t="n"/>
      <c r="C471" s="23" t="n"/>
      <c r="D471" s="22" t="n"/>
      <c r="E471" s="23" t="n"/>
      <c r="F471" s="26">
        <f>IF($B471="","",($C471*$D471+$E471)*Settings!$C$5+($C471*$D471+$E471)*Settings!$C$6+Settings!$C$7+Settings!$C$8*$D471)</f>
        <v/>
      </c>
      <c r="G471" s="26">
        <f>IF($B471="","",IFERROR(SUMIFS(Inventory!$F:$F,Inventory!$K:$K,$B471),0)*$D471)</f>
        <v/>
      </c>
      <c r="H471" s="26">
        <f>IF($B471="","",($C471*$D471+$E471)-$F471-$G471)</f>
        <v/>
      </c>
    </row>
    <row r="472">
      <c r="A472" s="16" t="n"/>
      <c r="B472" s="16" t="n"/>
      <c r="C472" s="18" t="n"/>
      <c r="D472" s="17" t="n"/>
      <c r="E472" s="18" t="n"/>
      <c r="F472" s="26">
        <f>IF($B472="","",($C472*$D472+$E472)*Settings!$C$5+($C472*$D472+$E472)*Settings!$C$6+Settings!$C$7+Settings!$C$8*$D472)</f>
        <v/>
      </c>
      <c r="G472" s="26">
        <f>IF($B472="","",IFERROR(SUMIFS(Inventory!$F:$F,Inventory!$K:$K,$B472),0)*$D472)</f>
        <v/>
      </c>
      <c r="H472" s="26">
        <f>IF($B472="","",($C472*$D472+$E472)-$F472-$G472)</f>
        <v/>
      </c>
    </row>
    <row r="473">
      <c r="A473" s="21" t="n"/>
      <c r="B473" s="21" t="n"/>
      <c r="C473" s="23" t="n"/>
      <c r="D473" s="22" t="n"/>
      <c r="E473" s="23" t="n"/>
      <c r="F473" s="26">
        <f>IF($B473="","",($C473*$D473+$E473)*Settings!$C$5+($C473*$D473+$E473)*Settings!$C$6+Settings!$C$7+Settings!$C$8*$D473)</f>
        <v/>
      </c>
      <c r="G473" s="26">
        <f>IF($B473="","",IFERROR(SUMIFS(Inventory!$F:$F,Inventory!$K:$K,$B473),0)*$D473)</f>
        <v/>
      </c>
      <c r="H473" s="26">
        <f>IF($B473="","",($C473*$D473+$E473)-$F473-$G473)</f>
        <v/>
      </c>
    </row>
    <row r="474">
      <c r="A474" s="16" t="n"/>
      <c r="B474" s="16" t="n"/>
      <c r="C474" s="18" t="n"/>
      <c r="D474" s="17" t="n"/>
      <c r="E474" s="18" t="n"/>
      <c r="F474" s="26">
        <f>IF($B474="","",($C474*$D474+$E474)*Settings!$C$5+($C474*$D474+$E474)*Settings!$C$6+Settings!$C$7+Settings!$C$8*$D474)</f>
        <v/>
      </c>
      <c r="G474" s="26">
        <f>IF($B474="","",IFERROR(SUMIFS(Inventory!$F:$F,Inventory!$K:$K,$B474),0)*$D474)</f>
        <v/>
      </c>
      <c r="H474" s="26">
        <f>IF($B474="","",($C474*$D474+$E474)-$F474-$G474)</f>
        <v/>
      </c>
    </row>
    <row r="475">
      <c r="A475" s="21" t="n"/>
      <c r="B475" s="21" t="n"/>
      <c r="C475" s="23" t="n"/>
      <c r="D475" s="22" t="n"/>
      <c r="E475" s="23" t="n"/>
      <c r="F475" s="26">
        <f>IF($B475="","",($C475*$D475+$E475)*Settings!$C$5+($C475*$D475+$E475)*Settings!$C$6+Settings!$C$7+Settings!$C$8*$D475)</f>
        <v/>
      </c>
      <c r="G475" s="26">
        <f>IF($B475="","",IFERROR(SUMIFS(Inventory!$F:$F,Inventory!$K:$K,$B475),0)*$D475)</f>
        <v/>
      </c>
      <c r="H475" s="26">
        <f>IF($B475="","",($C475*$D475+$E475)-$F475-$G475)</f>
        <v/>
      </c>
    </row>
    <row r="476">
      <c r="A476" s="16" t="n"/>
      <c r="B476" s="16" t="n"/>
      <c r="C476" s="18" t="n"/>
      <c r="D476" s="17" t="n"/>
      <c r="E476" s="18" t="n"/>
      <c r="F476" s="26">
        <f>IF($B476="","",($C476*$D476+$E476)*Settings!$C$5+($C476*$D476+$E476)*Settings!$C$6+Settings!$C$7+Settings!$C$8*$D476)</f>
        <v/>
      </c>
      <c r="G476" s="26">
        <f>IF($B476="","",IFERROR(SUMIFS(Inventory!$F:$F,Inventory!$K:$K,$B476),0)*$D476)</f>
        <v/>
      </c>
      <c r="H476" s="26">
        <f>IF($B476="","",($C476*$D476+$E476)-$F476-$G476)</f>
        <v/>
      </c>
    </row>
    <row r="477">
      <c r="A477" s="21" t="n"/>
      <c r="B477" s="21" t="n"/>
      <c r="C477" s="23" t="n"/>
      <c r="D477" s="22" t="n"/>
      <c r="E477" s="23" t="n"/>
      <c r="F477" s="26">
        <f>IF($B477="","",($C477*$D477+$E477)*Settings!$C$5+($C477*$D477+$E477)*Settings!$C$6+Settings!$C$7+Settings!$C$8*$D477)</f>
        <v/>
      </c>
      <c r="G477" s="26">
        <f>IF($B477="","",IFERROR(SUMIFS(Inventory!$F:$F,Inventory!$K:$K,$B477),0)*$D477)</f>
        <v/>
      </c>
      <c r="H477" s="26">
        <f>IF($B477="","",($C477*$D477+$E477)-$F477-$G477)</f>
        <v/>
      </c>
    </row>
    <row r="478">
      <c r="A478" s="16" t="n"/>
      <c r="B478" s="16" t="n"/>
      <c r="C478" s="18" t="n"/>
      <c r="D478" s="17" t="n"/>
      <c r="E478" s="18" t="n"/>
      <c r="F478" s="26">
        <f>IF($B478="","",($C478*$D478+$E478)*Settings!$C$5+($C478*$D478+$E478)*Settings!$C$6+Settings!$C$7+Settings!$C$8*$D478)</f>
        <v/>
      </c>
      <c r="G478" s="26">
        <f>IF($B478="","",IFERROR(SUMIFS(Inventory!$F:$F,Inventory!$K:$K,$B478),0)*$D478)</f>
        <v/>
      </c>
      <c r="H478" s="26">
        <f>IF($B478="","",($C478*$D478+$E478)-$F478-$G478)</f>
        <v/>
      </c>
    </row>
    <row r="479">
      <c r="A479" s="21" t="n"/>
      <c r="B479" s="21" t="n"/>
      <c r="C479" s="23" t="n"/>
      <c r="D479" s="22" t="n"/>
      <c r="E479" s="23" t="n"/>
      <c r="F479" s="26">
        <f>IF($B479="","",($C479*$D479+$E479)*Settings!$C$5+($C479*$D479+$E479)*Settings!$C$6+Settings!$C$7+Settings!$C$8*$D479)</f>
        <v/>
      </c>
      <c r="G479" s="26">
        <f>IF($B479="","",IFERROR(SUMIFS(Inventory!$F:$F,Inventory!$K:$K,$B479),0)*$D479)</f>
        <v/>
      </c>
      <c r="H479" s="26">
        <f>IF($B479="","",($C479*$D479+$E479)-$F479-$G479)</f>
        <v/>
      </c>
    </row>
    <row r="480">
      <c r="A480" s="16" t="n"/>
      <c r="B480" s="16" t="n"/>
      <c r="C480" s="18" t="n"/>
      <c r="D480" s="17" t="n"/>
      <c r="E480" s="18" t="n"/>
      <c r="F480" s="26">
        <f>IF($B480="","",($C480*$D480+$E480)*Settings!$C$5+($C480*$D480+$E480)*Settings!$C$6+Settings!$C$7+Settings!$C$8*$D480)</f>
        <v/>
      </c>
      <c r="G480" s="26">
        <f>IF($B480="","",IFERROR(SUMIFS(Inventory!$F:$F,Inventory!$K:$K,$B480),0)*$D480)</f>
        <v/>
      </c>
      <c r="H480" s="26">
        <f>IF($B480="","",($C480*$D480+$E480)-$F480-$G480)</f>
        <v/>
      </c>
    </row>
    <row r="481">
      <c r="A481" s="21" t="n"/>
      <c r="B481" s="21" t="n"/>
      <c r="C481" s="23" t="n"/>
      <c r="D481" s="22" t="n"/>
      <c r="E481" s="23" t="n"/>
      <c r="F481" s="26">
        <f>IF($B481="","",($C481*$D481+$E481)*Settings!$C$5+($C481*$D481+$E481)*Settings!$C$6+Settings!$C$7+Settings!$C$8*$D481)</f>
        <v/>
      </c>
      <c r="G481" s="26">
        <f>IF($B481="","",IFERROR(SUMIFS(Inventory!$F:$F,Inventory!$K:$K,$B481),0)*$D481)</f>
        <v/>
      </c>
      <c r="H481" s="26">
        <f>IF($B481="","",($C481*$D481+$E481)-$F481-$G481)</f>
        <v/>
      </c>
    </row>
    <row r="482">
      <c r="A482" s="16" t="n"/>
      <c r="B482" s="16" t="n"/>
      <c r="C482" s="18" t="n"/>
      <c r="D482" s="17" t="n"/>
      <c r="E482" s="18" t="n"/>
      <c r="F482" s="26">
        <f>IF($B482="","",($C482*$D482+$E482)*Settings!$C$5+($C482*$D482+$E482)*Settings!$C$6+Settings!$C$7+Settings!$C$8*$D482)</f>
        <v/>
      </c>
      <c r="G482" s="26">
        <f>IF($B482="","",IFERROR(SUMIFS(Inventory!$F:$F,Inventory!$K:$K,$B482),0)*$D482)</f>
        <v/>
      </c>
      <c r="H482" s="26">
        <f>IF($B482="","",($C482*$D482+$E482)-$F482-$G482)</f>
        <v/>
      </c>
    </row>
    <row r="483">
      <c r="A483" s="21" t="n"/>
      <c r="B483" s="21" t="n"/>
      <c r="C483" s="23" t="n"/>
      <c r="D483" s="22" t="n"/>
      <c r="E483" s="23" t="n"/>
      <c r="F483" s="26">
        <f>IF($B483="","",($C483*$D483+$E483)*Settings!$C$5+($C483*$D483+$E483)*Settings!$C$6+Settings!$C$7+Settings!$C$8*$D483)</f>
        <v/>
      </c>
      <c r="G483" s="26">
        <f>IF($B483="","",IFERROR(SUMIFS(Inventory!$F:$F,Inventory!$K:$K,$B483),0)*$D483)</f>
        <v/>
      </c>
      <c r="H483" s="26">
        <f>IF($B483="","",($C483*$D483+$E483)-$F483-$G483)</f>
        <v/>
      </c>
    </row>
    <row r="484">
      <c r="A484" s="16" t="n"/>
      <c r="B484" s="16" t="n"/>
      <c r="C484" s="18" t="n"/>
      <c r="D484" s="17" t="n"/>
      <c r="E484" s="18" t="n"/>
      <c r="F484" s="26">
        <f>IF($B484="","",($C484*$D484+$E484)*Settings!$C$5+($C484*$D484+$E484)*Settings!$C$6+Settings!$C$7+Settings!$C$8*$D484)</f>
        <v/>
      </c>
      <c r="G484" s="26">
        <f>IF($B484="","",IFERROR(SUMIFS(Inventory!$F:$F,Inventory!$K:$K,$B484),0)*$D484)</f>
        <v/>
      </c>
      <c r="H484" s="26">
        <f>IF($B484="","",($C484*$D484+$E484)-$F484-$G484)</f>
        <v/>
      </c>
    </row>
    <row r="485">
      <c r="A485" s="21" t="n"/>
      <c r="B485" s="21" t="n"/>
      <c r="C485" s="23" t="n"/>
      <c r="D485" s="22" t="n"/>
      <c r="E485" s="23" t="n"/>
      <c r="F485" s="26">
        <f>IF($B485="","",($C485*$D485+$E485)*Settings!$C$5+($C485*$D485+$E485)*Settings!$C$6+Settings!$C$7+Settings!$C$8*$D485)</f>
        <v/>
      </c>
      <c r="G485" s="26">
        <f>IF($B485="","",IFERROR(SUMIFS(Inventory!$F:$F,Inventory!$K:$K,$B485),0)*$D485)</f>
        <v/>
      </c>
      <c r="H485" s="26">
        <f>IF($B485="","",($C485*$D485+$E485)-$F485-$G485)</f>
        <v/>
      </c>
    </row>
    <row r="486">
      <c r="A486" s="16" t="n"/>
      <c r="B486" s="16" t="n"/>
      <c r="C486" s="18" t="n"/>
      <c r="D486" s="17" t="n"/>
      <c r="E486" s="18" t="n"/>
      <c r="F486" s="26">
        <f>IF($B486="","",($C486*$D486+$E486)*Settings!$C$5+($C486*$D486+$E486)*Settings!$C$6+Settings!$C$7+Settings!$C$8*$D486)</f>
        <v/>
      </c>
      <c r="G486" s="26">
        <f>IF($B486="","",IFERROR(SUMIFS(Inventory!$F:$F,Inventory!$K:$K,$B486),0)*$D486)</f>
        <v/>
      </c>
      <c r="H486" s="26">
        <f>IF($B486="","",($C486*$D486+$E486)-$F486-$G486)</f>
        <v/>
      </c>
    </row>
    <row r="487">
      <c r="A487" s="21" t="n"/>
      <c r="B487" s="21" t="n"/>
      <c r="C487" s="23" t="n"/>
      <c r="D487" s="22" t="n"/>
      <c r="E487" s="23" t="n"/>
      <c r="F487" s="26">
        <f>IF($B487="","",($C487*$D487+$E487)*Settings!$C$5+($C487*$D487+$E487)*Settings!$C$6+Settings!$C$7+Settings!$C$8*$D487)</f>
        <v/>
      </c>
      <c r="G487" s="26">
        <f>IF($B487="","",IFERROR(SUMIFS(Inventory!$F:$F,Inventory!$K:$K,$B487),0)*$D487)</f>
        <v/>
      </c>
      <c r="H487" s="26">
        <f>IF($B487="","",($C487*$D487+$E487)-$F487-$G487)</f>
        <v/>
      </c>
    </row>
    <row r="488">
      <c r="A488" s="16" t="n"/>
      <c r="B488" s="16" t="n"/>
      <c r="C488" s="18" t="n"/>
      <c r="D488" s="17" t="n"/>
      <c r="E488" s="18" t="n"/>
      <c r="F488" s="26">
        <f>IF($B488="","",($C488*$D488+$E488)*Settings!$C$5+($C488*$D488+$E488)*Settings!$C$6+Settings!$C$7+Settings!$C$8*$D488)</f>
        <v/>
      </c>
      <c r="G488" s="26">
        <f>IF($B488="","",IFERROR(SUMIFS(Inventory!$F:$F,Inventory!$K:$K,$B488),0)*$D488)</f>
        <v/>
      </c>
      <c r="H488" s="26">
        <f>IF($B488="","",($C488*$D488+$E488)-$F488-$G488)</f>
        <v/>
      </c>
    </row>
    <row r="489">
      <c r="A489" s="21" t="n"/>
      <c r="B489" s="21" t="n"/>
      <c r="C489" s="23" t="n"/>
      <c r="D489" s="22" t="n"/>
      <c r="E489" s="23" t="n"/>
      <c r="F489" s="26">
        <f>IF($B489="","",($C489*$D489+$E489)*Settings!$C$5+($C489*$D489+$E489)*Settings!$C$6+Settings!$C$7+Settings!$C$8*$D489)</f>
        <v/>
      </c>
      <c r="G489" s="26">
        <f>IF($B489="","",IFERROR(SUMIFS(Inventory!$F:$F,Inventory!$K:$K,$B489),0)*$D489)</f>
        <v/>
      </c>
      <c r="H489" s="26">
        <f>IF($B489="","",($C489*$D489+$E489)-$F489-$G489)</f>
        <v/>
      </c>
    </row>
    <row r="490">
      <c r="A490" s="16" t="n"/>
      <c r="B490" s="16" t="n"/>
      <c r="C490" s="18" t="n"/>
      <c r="D490" s="17" t="n"/>
      <c r="E490" s="18" t="n"/>
      <c r="F490" s="26">
        <f>IF($B490="","",($C490*$D490+$E490)*Settings!$C$5+($C490*$D490+$E490)*Settings!$C$6+Settings!$C$7+Settings!$C$8*$D490)</f>
        <v/>
      </c>
      <c r="G490" s="26">
        <f>IF($B490="","",IFERROR(SUMIFS(Inventory!$F:$F,Inventory!$K:$K,$B490),0)*$D490)</f>
        <v/>
      </c>
      <c r="H490" s="26">
        <f>IF($B490="","",($C490*$D490+$E490)-$F490-$G490)</f>
        <v/>
      </c>
    </row>
    <row r="491">
      <c r="A491" s="21" t="n"/>
      <c r="B491" s="21" t="n"/>
      <c r="C491" s="23" t="n"/>
      <c r="D491" s="22" t="n"/>
      <c r="E491" s="23" t="n"/>
      <c r="F491" s="26">
        <f>IF($B491="","",($C491*$D491+$E491)*Settings!$C$5+($C491*$D491+$E491)*Settings!$C$6+Settings!$C$7+Settings!$C$8*$D491)</f>
        <v/>
      </c>
      <c r="G491" s="26">
        <f>IF($B491="","",IFERROR(SUMIFS(Inventory!$F:$F,Inventory!$K:$K,$B491),0)*$D491)</f>
        <v/>
      </c>
      <c r="H491" s="26">
        <f>IF($B491="","",($C491*$D491+$E491)-$F491-$G491)</f>
        <v/>
      </c>
    </row>
    <row r="492">
      <c r="A492" s="16" t="n"/>
      <c r="B492" s="16" t="n"/>
      <c r="C492" s="18" t="n"/>
      <c r="D492" s="17" t="n"/>
      <c r="E492" s="18" t="n"/>
      <c r="F492" s="26">
        <f>IF($B492="","",($C492*$D492+$E492)*Settings!$C$5+($C492*$D492+$E492)*Settings!$C$6+Settings!$C$7+Settings!$C$8*$D492)</f>
        <v/>
      </c>
      <c r="G492" s="26">
        <f>IF($B492="","",IFERROR(SUMIFS(Inventory!$F:$F,Inventory!$K:$K,$B492),0)*$D492)</f>
        <v/>
      </c>
      <c r="H492" s="26">
        <f>IF($B492="","",($C492*$D492+$E492)-$F492-$G492)</f>
        <v/>
      </c>
    </row>
    <row r="493">
      <c r="A493" s="21" t="n"/>
      <c r="B493" s="21" t="n"/>
      <c r="C493" s="23" t="n"/>
      <c r="D493" s="22" t="n"/>
      <c r="E493" s="23" t="n"/>
      <c r="F493" s="26">
        <f>IF($B493="","",($C493*$D493+$E493)*Settings!$C$5+($C493*$D493+$E493)*Settings!$C$6+Settings!$C$7+Settings!$C$8*$D493)</f>
        <v/>
      </c>
      <c r="G493" s="26">
        <f>IF($B493="","",IFERROR(SUMIFS(Inventory!$F:$F,Inventory!$K:$K,$B493),0)*$D493)</f>
        <v/>
      </c>
      <c r="H493" s="26">
        <f>IF($B493="","",($C493*$D493+$E493)-$F493-$G493)</f>
        <v/>
      </c>
    </row>
    <row r="494">
      <c r="A494" s="16" t="n"/>
      <c r="B494" s="16" t="n"/>
      <c r="C494" s="18" t="n"/>
      <c r="D494" s="17" t="n"/>
      <c r="E494" s="18" t="n"/>
      <c r="F494" s="26">
        <f>IF($B494="","",($C494*$D494+$E494)*Settings!$C$5+($C494*$D494+$E494)*Settings!$C$6+Settings!$C$7+Settings!$C$8*$D494)</f>
        <v/>
      </c>
      <c r="G494" s="26">
        <f>IF($B494="","",IFERROR(SUMIFS(Inventory!$F:$F,Inventory!$K:$K,$B494),0)*$D494)</f>
        <v/>
      </c>
      <c r="H494" s="26">
        <f>IF($B494="","",($C494*$D494+$E494)-$F494-$G494)</f>
        <v/>
      </c>
    </row>
    <row r="495">
      <c r="A495" s="21" t="n"/>
      <c r="B495" s="21" t="n"/>
      <c r="C495" s="23" t="n"/>
      <c r="D495" s="22" t="n"/>
      <c r="E495" s="23" t="n"/>
      <c r="F495" s="26">
        <f>IF($B495="","",($C495*$D495+$E495)*Settings!$C$5+($C495*$D495+$E495)*Settings!$C$6+Settings!$C$7+Settings!$C$8*$D495)</f>
        <v/>
      </c>
      <c r="G495" s="26">
        <f>IF($B495="","",IFERROR(SUMIFS(Inventory!$F:$F,Inventory!$K:$K,$B495),0)*$D495)</f>
        <v/>
      </c>
      <c r="H495" s="26">
        <f>IF($B495="","",($C495*$D495+$E495)-$F495-$G495)</f>
        <v/>
      </c>
    </row>
    <row r="496">
      <c r="A496" s="16" t="n"/>
      <c r="B496" s="16" t="n"/>
      <c r="C496" s="18" t="n"/>
      <c r="D496" s="17" t="n"/>
      <c r="E496" s="18" t="n"/>
      <c r="F496" s="26">
        <f>IF($B496="","",($C496*$D496+$E496)*Settings!$C$5+($C496*$D496+$E496)*Settings!$C$6+Settings!$C$7+Settings!$C$8*$D496)</f>
        <v/>
      </c>
      <c r="G496" s="26">
        <f>IF($B496="","",IFERROR(SUMIFS(Inventory!$F:$F,Inventory!$K:$K,$B496),0)*$D496)</f>
        <v/>
      </c>
      <c r="H496" s="26">
        <f>IF($B496="","",($C496*$D496+$E496)-$F496-$G496)</f>
        <v/>
      </c>
    </row>
    <row r="497">
      <c r="A497" s="21" t="n"/>
      <c r="B497" s="21" t="n"/>
      <c r="C497" s="23" t="n"/>
      <c r="D497" s="22" t="n"/>
      <c r="E497" s="23" t="n"/>
      <c r="F497" s="26">
        <f>IF($B497="","",($C497*$D497+$E497)*Settings!$C$5+($C497*$D497+$E497)*Settings!$C$6+Settings!$C$7+Settings!$C$8*$D497)</f>
        <v/>
      </c>
      <c r="G497" s="26">
        <f>IF($B497="","",IFERROR(SUMIFS(Inventory!$F:$F,Inventory!$K:$K,$B497),0)*$D497)</f>
        <v/>
      </c>
      <c r="H497" s="26">
        <f>IF($B497="","",($C497*$D497+$E497)-$F497-$G497)</f>
        <v/>
      </c>
    </row>
    <row r="498">
      <c r="A498" s="16" t="n"/>
      <c r="B498" s="16" t="n"/>
      <c r="C498" s="18" t="n"/>
      <c r="D498" s="17" t="n"/>
      <c r="E498" s="18" t="n"/>
      <c r="F498" s="26">
        <f>IF($B498="","",($C498*$D498+$E498)*Settings!$C$5+($C498*$D498+$E498)*Settings!$C$6+Settings!$C$7+Settings!$C$8*$D498)</f>
        <v/>
      </c>
      <c r="G498" s="26">
        <f>IF($B498="","",IFERROR(SUMIFS(Inventory!$F:$F,Inventory!$K:$K,$B498),0)*$D498)</f>
        <v/>
      </c>
      <c r="H498" s="26">
        <f>IF($B498="","",($C498*$D498+$E498)-$F498-$G498)</f>
        <v/>
      </c>
    </row>
    <row r="499">
      <c r="A499" s="21" t="n"/>
      <c r="B499" s="21" t="n"/>
      <c r="C499" s="23" t="n"/>
      <c r="D499" s="22" t="n"/>
      <c r="E499" s="23" t="n"/>
      <c r="F499" s="26">
        <f>IF($B499="","",($C499*$D499+$E499)*Settings!$C$5+($C499*$D499+$E499)*Settings!$C$6+Settings!$C$7+Settings!$C$8*$D499)</f>
        <v/>
      </c>
      <c r="G499" s="26">
        <f>IF($B499="","",IFERROR(SUMIFS(Inventory!$F:$F,Inventory!$K:$K,$B499),0)*$D499)</f>
        <v/>
      </c>
      <c r="H499" s="26">
        <f>IF($B499="","",($C499*$D499+$E499)-$F499-$G499)</f>
        <v/>
      </c>
    </row>
    <row r="500">
      <c r="A500" s="16" t="n"/>
      <c r="B500" s="16" t="n"/>
      <c r="C500" s="18" t="n"/>
      <c r="D500" s="17" t="n"/>
      <c r="E500" s="18" t="n"/>
      <c r="F500" s="26">
        <f>IF($B500="","",($C500*$D500+$E500)*Settings!$C$5+($C500*$D500+$E500)*Settings!$C$6+Settings!$C$7+Settings!$C$8*$D500)</f>
        <v/>
      </c>
      <c r="G500" s="26">
        <f>IF($B500="","",IFERROR(SUMIFS(Inventory!$F:$F,Inventory!$K:$K,$B500),0)*$D500)</f>
        <v/>
      </c>
      <c r="H500" s="26">
        <f>IF($B500="","",($C500*$D500+$E500)-$F500-$G500)</f>
        <v/>
      </c>
    </row>
    <row r="501">
      <c r="A501" s="21" t="n"/>
      <c r="B501" s="21" t="n"/>
      <c r="C501" s="23" t="n"/>
      <c r="D501" s="22" t="n"/>
      <c r="E501" s="23" t="n"/>
      <c r="F501" s="26">
        <f>IF($B501="","",($C501*$D501+$E501)*Settings!$C$5+($C501*$D501+$E501)*Settings!$C$6+Settings!$C$7+Settings!$C$8*$D501)</f>
        <v/>
      </c>
      <c r="G501" s="26">
        <f>IF($B501="","",IFERROR(SUMIFS(Inventory!$F:$F,Inventory!$K:$K,$B501),0)*$D501)</f>
        <v/>
      </c>
      <c r="H501" s="26">
        <f>IF($B501="","",($C501*$D501+$E501)-$F501-$G501)</f>
        <v/>
      </c>
    </row>
    <row r="502">
      <c r="A502" s="16" t="n"/>
      <c r="B502" s="16" t="n"/>
      <c r="C502" s="18" t="n"/>
      <c r="D502" s="17" t="n"/>
      <c r="E502" s="18" t="n"/>
      <c r="F502" s="26">
        <f>IF($B502="","",($C502*$D502+$E502)*Settings!$C$5+($C502*$D502+$E502)*Settings!$C$6+Settings!$C$7+Settings!$C$8*$D502)</f>
        <v/>
      </c>
      <c r="G502" s="26">
        <f>IF($B502="","",IFERROR(SUMIFS(Inventory!$F:$F,Inventory!$K:$K,$B502),0)*$D502)</f>
        <v/>
      </c>
      <c r="H502" s="26">
        <f>IF($B502="","",($C502*$D502+$E502)-$F502-$G502)</f>
        <v/>
      </c>
    </row>
    <row r="503">
      <c r="A503" s="21" t="n"/>
      <c r="B503" s="21" t="n"/>
      <c r="C503" s="23" t="n"/>
      <c r="D503" s="22" t="n"/>
      <c r="E503" s="23" t="n"/>
      <c r="F503" s="26">
        <f>IF($B503="","",($C503*$D503+$E503)*Settings!$C$5+($C503*$D503+$E503)*Settings!$C$6+Settings!$C$7+Settings!$C$8*$D503)</f>
        <v/>
      </c>
      <c r="G503" s="26">
        <f>IF($B503="","",IFERROR(SUMIFS(Inventory!$F:$F,Inventory!$K:$K,$B503),0)*$D503)</f>
        <v/>
      </c>
      <c r="H503" s="26">
        <f>IF($B503="","",($C503*$D503+$E503)-$F503-$G503)</f>
        <v/>
      </c>
    </row>
    <row r="504">
      <c r="A504" s="16" t="n"/>
      <c r="B504" s="16" t="n"/>
      <c r="C504" s="18" t="n"/>
      <c r="D504" s="17" t="n"/>
      <c r="E504" s="18" t="n"/>
      <c r="F504" s="26">
        <f>IF($B504="","",($C504*$D504+$E504)*Settings!$C$5+($C504*$D504+$E504)*Settings!$C$6+Settings!$C$7+Settings!$C$8*$D504)</f>
        <v/>
      </c>
      <c r="G504" s="26">
        <f>IF($B504="","",IFERROR(SUMIFS(Inventory!$F:$F,Inventory!$K:$K,$B504),0)*$D504)</f>
        <v/>
      </c>
      <c r="H504" s="26">
        <f>IF($B504="","",($C504*$D504+$E504)-$F504-$G504)</f>
        <v/>
      </c>
    </row>
    <row r="505">
      <c r="A505" s="21" t="n"/>
      <c r="B505" s="21" t="n"/>
      <c r="C505" s="23" t="n"/>
      <c r="D505" s="22" t="n"/>
      <c r="E505" s="23" t="n"/>
      <c r="F505" s="26">
        <f>IF($B505="","",($C505*$D505+$E505)*Settings!$C$5+($C505*$D505+$E505)*Settings!$C$6+Settings!$C$7+Settings!$C$8*$D505)</f>
        <v/>
      </c>
      <c r="G505" s="26">
        <f>IF($B505="","",IFERROR(SUMIFS(Inventory!$F:$F,Inventory!$K:$K,$B505),0)*$D505)</f>
        <v/>
      </c>
      <c r="H505" s="26">
        <f>IF($B505="","",($C505*$D505+$E505)-$F505-$G505)</f>
        <v/>
      </c>
    </row>
    <row r="506">
      <c r="A506" s="16" t="n"/>
      <c r="B506" s="16" t="n"/>
      <c r="C506" s="18" t="n"/>
      <c r="D506" s="17" t="n"/>
      <c r="E506" s="18" t="n"/>
      <c r="F506" s="26">
        <f>IF($B506="","",($C506*$D506+$E506)*Settings!$C$5+($C506*$D506+$E506)*Settings!$C$6+Settings!$C$7+Settings!$C$8*$D506)</f>
        <v/>
      </c>
      <c r="G506" s="26">
        <f>IF($B506="","",IFERROR(SUMIFS(Inventory!$F:$F,Inventory!$K:$K,$B506),0)*$D506)</f>
        <v/>
      </c>
      <c r="H506" s="26">
        <f>IF($B506="","",($C506*$D506+$E506)-$F506-$G506)</f>
        <v/>
      </c>
    </row>
    <row r="507">
      <c r="A507" s="21" t="n"/>
      <c r="B507" s="21" t="n"/>
      <c r="C507" s="23" t="n"/>
      <c r="D507" s="22" t="n"/>
      <c r="E507" s="23" t="n"/>
      <c r="F507" s="26">
        <f>IF($B507="","",($C507*$D507+$E507)*Settings!$C$5+($C507*$D507+$E507)*Settings!$C$6+Settings!$C$7+Settings!$C$8*$D507)</f>
        <v/>
      </c>
      <c r="G507" s="26">
        <f>IF($B507="","",IFERROR(SUMIFS(Inventory!$F:$F,Inventory!$K:$K,$B507),0)*$D507)</f>
        <v/>
      </c>
      <c r="H507" s="26">
        <f>IF($B507="","",($C507*$D507+$E507)-$F507-$G507)</f>
        <v/>
      </c>
    </row>
    <row r="508">
      <c r="A508" s="16" t="n"/>
      <c r="B508" s="16" t="n"/>
      <c r="C508" s="18" t="n"/>
      <c r="D508" s="17" t="n"/>
      <c r="E508" s="18" t="n"/>
      <c r="F508" s="26">
        <f>IF($B508="","",($C508*$D508+$E508)*Settings!$C$5+($C508*$D508+$E508)*Settings!$C$6+Settings!$C$7+Settings!$C$8*$D508)</f>
        <v/>
      </c>
      <c r="G508" s="26">
        <f>IF($B508="","",IFERROR(SUMIFS(Inventory!$F:$F,Inventory!$K:$K,$B508),0)*$D508)</f>
        <v/>
      </c>
      <c r="H508" s="26">
        <f>IF($B508="","",($C508*$D508+$E508)-$F508-$G508)</f>
        <v/>
      </c>
    </row>
    <row r="509">
      <c r="A509" s="21" t="n"/>
      <c r="B509" s="21" t="n"/>
      <c r="C509" s="23" t="n"/>
      <c r="D509" s="22" t="n"/>
      <c r="E509" s="23" t="n"/>
      <c r="F509" s="26">
        <f>IF($B509="","",($C509*$D509+$E509)*Settings!$C$5+($C509*$D509+$E509)*Settings!$C$6+Settings!$C$7+Settings!$C$8*$D509)</f>
        <v/>
      </c>
      <c r="G509" s="26">
        <f>IF($B509="","",IFERROR(SUMIFS(Inventory!$F:$F,Inventory!$K:$K,$B509),0)*$D509)</f>
        <v/>
      </c>
      <c r="H509" s="26">
        <f>IF($B509="","",($C509*$D509+$E509)-$F509-$G509)</f>
        <v/>
      </c>
    </row>
    <row r="510">
      <c r="A510" s="16" t="n"/>
      <c r="B510" s="16" t="n"/>
      <c r="C510" s="18" t="n"/>
      <c r="D510" s="17" t="n"/>
      <c r="E510" s="18" t="n"/>
      <c r="F510" s="26">
        <f>IF($B510="","",($C510*$D510+$E510)*Settings!$C$5+($C510*$D510+$E510)*Settings!$C$6+Settings!$C$7+Settings!$C$8*$D510)</f>
        <v/>
      </c>
      <c r="G510" s="26">
        <f>IF($B510="","",IFERROR(SUMIFS(Inventory!$F:$F,Inventory!$K:$K,$B510),0)*$D510)</f>
        <v/>
      </c>
      <c r="H510" s="26">
        <f>IF($B510="","",($C510*$D510+$E510)-$F510-$G510)</f>
        <v/>
      </c>
    </row>
    <row r="511">
      <c r="A511" s="21" t="n"/>
      <c r="B511" s="21" t="n"/>
      <c r="C511" s="23" t="n"/>
      <c r="D511" s="22" t="n"/>
      <c r="E511" s="23" t="n"/>
      <c r="F511" s="26">
        <f>IF($B511="","",($C511*$D511+$E511)*Settings!$C$5+($C511*$D511+$E511)*Settings!$C$6+Settings!$C$7+Settings!$C$8*$D511)</f>
        <v/>
      </c>
      <c r="G511" s="26">
        <f>IF($B511="","",IFERROR(SUMIFS(Inventory!$F:$F,Inventory!$K:$K,$B511),0)*$D511)</f>
        <v/>
      </c>
      <c r="H511" s="26">
        <f>IF($B511="","",($C511*$D511+$E511)-$F511-$G511)</f>
        <v/>
      </c>
    </row>
    <row r="512">
      <c r="A512" s="16" t="n"/>
      <c r="B512" s="16" t="n"/>
      <c r="C512" s="18" t="n"/>
      <c r="D512" s="17" t="n"/>
      <c r="E512" s="18" t="n"/>
      <c r="F512" s="26">
        <f>IF($B512="","",($C512*$D512+$E512)*Settings!$C$5+($C512*$D512+$E512)*Settings!$C$6+Settings!$C$7+Settings!$C$8*$D512)</f>
        <v/>
      </c>
      <c r="G512" s="26">
        <f>IF($B512="","",IFERROR(SUMIFS(Inventory!$F:$F,Inventory!$K:$K,$B512),0)*$D512)</f>
        <v/>
      </c>
      <c r="H512" s="26">
        <f>IF($B512="","",($C512*$D512+$E512)-$F512-$G512)</f>
        <v/>
      </c>
    </row>
    <row r="513">
      <c r="A513" s="21" t="n"/>
      <c r="B513" s="21" t="n"/>
      <c r="C513" s="23" t="n"/>
      <c r="D513" s="22" t="n"/>
      <c r="E513" s="23" t="n"/>
      <c r="F513" s="26">
        <f>IF($B513="","",($C513*$D513+$E513)*Settings!$C$5+($C513*$D513+$E513)*Settings!$C$6+Settings!$C$7+Settings!$C$8*$D513)</f>
        <v/>
      </c>
      <c r="G513" s="26">
        <f>IF($B513="","",IFERROR(SUMIFS(Inventory!$F:$F,Inventory!$K:$K,$B513),0)*$D513)</f>
        <v/>
      </c>
      <c r="H513" s="26">
        <f>IF($B513="","",($C513*$D513+$E513)-$F513-$G513)</f>
        <v/>
      </c>
    </row>
    <row r="514">
      <c r="A514" s="16" t="n"/>
      <c r="B514" s="16" t="n"/>
      <c r="C514" s="18" t="n"/>
      <c r="D514" s="17" t="n"/>
      <c r="E514" s="18" t="n"/>
      <c r="F514" s="26">
        <f>IF($B514="","",($C514*$D514+$E514)*Settings!$C$5+($C514*$D514+$E514)*Settings!$C$6+Settings!$C$7+Settings!$C$8*$D514)</f>
        <v/>
      </c>
      <c r="G514" s="26">
        <f>IF($B514="","",IFERROR(SUMIFS(Inventory!$F:$F,Inventory!$K:$K,$B514),0)*$D514)</f>
        <v/>
      </c>
      <c r="H514" s="26">
        <f>IF($B514="","",($C514*$D514+$E514)-$F514-$G514)</f>
        <v/>
      </c>
    </row>
    <row r="515">
      <c r="A515" s="21" t="n"/>
      <c r="B515" s="21" t="n"/>
      <c r="C515" s="23" t="n"/>
      <c r="D515" s="22" t="n"/>
      <c r="E515" s="23" t="n"/>
      <c r="F515" s="26">
        <f>IF($B515="","",($C515*$D515+$E515)*Settings!$C$5+($C515*$D515+$E515)*Settings!$C$6+Settings!$C$7+Settings!$C$8*$D515)</f>
        <v/>
      </c>
      <c r="G515" s="26">
        <f>IF($B515="","",IFERROR(SUMIFS(Inventory!$F:$F,Inventory!$K:$K,$B515),0)*$D515)</f>
        <v/>
      </c>
      <c r="H515" s="26">
        <f>IF($B515="","",($C515*$D515+$E515)-$F515-$G515)</f>
        <v/>
      </c>
    </row>
    <row r="516">
      <c r="A516" s="16" t="n"/>
      <c r="B516" s="16" t="n"/>
      <c r="C516" s="18" t="n"/>
      <c r="D516" s="17" t="n"/>
      <c r="E516" s="18" t="n"/>
      <c r="F516" s="26">
        <f>IF($B516="","",($C516*$D516+$E516)*Settings!$C$5+($C516*$D516+$E516)*Settings!$C$6+Settings!$C$7+Settings!$C$8*$D516)</f>
        <v/>
      </c>
      <c r="G516" s="26">
        <f>IF($B516="","",IFERROR(SUMIFS(Inventory!$F:$F,Inventory!$K:$K,$B516),0)*$D516)</f>
        <v/>
      </c>
      <c r="H516" s="26">
        <f>IF($B516="","",($C516*$D516+$E516)-$F516-$G516)</f>
        <v/>
      </c>
    </row>
    <row r="517">
      <c r="A517" s="21" t="n"/>
      <c r="B517" s="21" t="n"/>
      <c r="C517" s="23" t="n"/>
      <c r="D517" s="22" t="n"/>
      <c r="E517" s="23" t="n"/>
      <c r="F517" s="26">
        <f>IF($B517="","",($C517*$D517+$E517)*Settings!$C$5+($C517*$D517+$E517)*Settings!$C$6+Settings!$C$7+Settings!$C$8*$D517)</f>
        <v/>
      </c>
      <c r="G517" s="26">
        <f>IF($B517="","",IFERROR(SUMIFS(Inventory!$F:$F,Inventory!$K:$K,$B517),0)*$D517)</f>
        <v/>
      </c>
      <c r="H517" s="26">
        <f>IF($B517="","",($C517*$D517+$E517)-$F517-$G517)</f>
        <v/>
      </c>
    </row>
    <row r="518">
      <c r="A518" s="16" t="n"/>
      <c r="B518" s="16" t="n"/>
      <c r="C518" s="18" t="n"/>
      <c r="D518" s="17" t="n"/>
      <c r="E518" s="18" t="n"/>
      <c r="F518" s="26">
        <f>IF($B518="","",($C518*$D518+$E518)*Settings!$C$5+($C518*$D518+$E518)*Settings!$C$6+Settings!$C$7+Settings!$C$8*$D518)</f>
        <v/>
      </c>
      <c r="G518" s="26">
        <f>IF($B518="","",IFERROR(SUMIFS(Inventory!$F:$F,Inventory!$K:$K,$B518),0)*$D518)</f>
        <v/>
      </c>
      <c r="H518" s="26">
        <f>IF($B518="","",($C518*$D518+$E518)-$F518-$G518)</f>
        <v/>
      </c>
    </row>
    <row r="519">
      <c r="A519" s="21" t="n"/>
      <c r="B519" s="21" t="n"/>
      <c r="C519" s="23" t="n"/>
      <c r="D519" s="22" t="n"/>
      <c r="E519" s="23" t="n"/>
      <c r="F519" s="26">
        <f>IF($B519="","",($C519*$D519+$E519)*Settings!$C$5+($C519*$D519+$E519)*Settings!$C$6+Settings!$C$7+Settings!$C$8*$D519)</f>
        <v/>
      </c>
      <c r="G519" s="26">
        <f>IF($B519="","",IFERROR(SUMIFS(Inventory!$F:$F,Inventory!$K:$K,$B519),0)*$D519)</f>
        <v/>
      </c>
      <c r="H519" s="26">
        <f>IF($B519="","",($C519*$D519+$E519)-$F519-$G519)</f>
        <v/>
      </c>
    </row>
    <row r="520">
      <c r="A520" s="16" t="n"/>
      <c r="B520" s="16" t="n"/>
      <c r="C520" s="18" t="n"/>
      <c r="D520" s="17" t="n"/>
      <c r="E520" s="18" t="n"/>
      <c r="F520" s="26">
        <f>IF($B520="","",($C520*$D520+$E520)*Settings!$C$5+($C520*$D520+$E520)*Settings!$C$6+Settings!$C$7+Settings!$C$8*$D520)</f>
        <v/>
      </c>
      <c r="G520" s="26">
        <f>IF($B520="","",IFERROR(SUMIFS(Inventory!$F:$F,Inventory!$K:$K,$B520),0)*$D520)</f>
        <v/>
      </c>
      <c r="H520" s="26">
        <f>IF($B520="","",($C520*$D520+$E520)-$F520-$G520)</f>
        <v/>
      </c>
    </row>
    <row r="521">
      <c r="A521" s="21" t="n"/>
      <c r="B521" s="21" t="n"/>
      <c r="C521" s="23" t="n"/>
      <c r="D521" s="22" t="n"/>
      <c r="E521" s="23" t="n"/>
      <c r="F521" s="26">
        <f>IF($B521="","",($C521*$D521+$E521)*Settings!$C$5+($C521*$D521+$E521)*Settings!$C$6+Settings!$C$7+Settings!$C$8*$D521)</f>
        <v/>
      </c>
      <c r="G521" s="26">
        <f>IF($B521="","",IFERROR(SUMIFS(Inventory!$F:$F,Inventory!$K:$K,$B521),0)*$D521)</f>
        <v/>
      </c>
      <c r="H521" s="26">
        <f>IF($B521="","",($C521*$D521+$E521)-$F521-$G521)</f>
        <v/>
      </c>
    </row>
    <row r="522">
      <c r="A522" s="16" t="n"/>
      <c r="B522" s="16" t="n"/>
      <c r="C522" s="18" t="n"/>
      <c r="D522" s="17" t="n"/>
      <c r="E522" s="18" t="n"/>
      <c r="F522" s="26">
        <f>IF($B522="","",($C522*$D522+$E522)*Settings!$C$5+($C522*$D522+$E522)*Settings!$C$6+Settings!$C$7+Settings!$C$8*$D522)</f>
        <v/>
      </c>
      <c r="G522" s="26">
        <f>IF($B522="","",IFERROR(SUMIFS(Inventory!$F:$F,Inventory!$K:$K,$B522),0)*$D522)</f>
        <v/>
      </c>
      <c r="H522" s="26">
        <f>IF($B522="","",($C522*$D522+$E522)-$F522-$G522)</f>
        <v/>
      </c>
    </row>
    <row r="523">
      <c r="A523" s="21" t="n"/>
      <c r="B523" s="21" t="n"/>
      <c r="C523" s="23" t="n"/>
      <c r="D523" s="22" t="n"/>
      <c r="E523" s="23" t="n"/>
      <c r="F523" s="26">
        <f>IF($B523="","",($C523*$D523+$E523)*Settings!$C$5+($C523*$D523+$E523)*Settings!$C$6+Settings!$C$7+Settings!$C$8*$D523)</f>
        <v/>
      </c>
      <c r="G523" s="26">
        <f>IF($B523="","",IFERROR(SUMIFS(Inventory!$F:$F,Inventory!$K:$K,$B523),0)*$D523)</f>
        <v/>
      </c>
      <c r="H523" s="26">
        <f>IF($B523="","",($C523*$D523+$E523)-$F523-$G523)</f>
        <v/>
      </c>
    </row>
    <row r="524">
      <c r="A524" s="16" t="n"/>
      <c r="B524" s="16" t="n"/>
      <c r="C524" s="18" t="n"/>
      <c r="D524" s="17" t="n"/>
      <c r="E524" s="18" t="n"/>
      <c r="F524" s="26">
        <f>IF($B524="","",($C524*$D524+$E524)*Settings!$C$5+($C524*$D524+$E524)*Settings!$C$6+Settings!$C$7+Settings!$C$8*$D524)</f>
        <v/>
      </c>
      <c r="G524" s="26">
        <f>IF($B524="","",IFERROR(SUMIFS(Inventory!$F:$F,Inventory!$K:$K,$B524),0)*$D524)</f>
        <v/>
      </c>
      <c r="H524" s="26">
        <f>IF($B524="","",($C524*$D524+$E524)-$F524-$G524)</f>
        <v/>
      </c>
    </row>
    <row r="525">
      <c r="A525" s="21" t="n"/>
      <c r="B525" s="21" t="n"/>
      <c r="C525" s="23" t="n"/>
      <c r="D525" s="22" t="n"/>
      <c r="E525" s="23" t="n"/>
      <c r="F525" s="26">
        <f>IF($B525="","",($C525*$D525+$E525)*Settings!$C$5+($C525*$D525+$E525)*Settings!$C$6+Settings!$C$7+Settings!$C$8*$D525)</f>
        <v/>
      </c>
      <c r="G525" s="26">
        <f>IF($B525="","",IFERROR(SUMIFS(Inventory!$F:$F,Inventory!$K:$K,$B525),0)*$D525)</f>
        <v/>
      </c>
      <c r="H525" s="26">
        <f>IF($B525="","",($C525*$D525+$E525)-$F525-$G525)</f>
        <v/>
      </c>
    </row>
    <row r="526">
      <c r="A526" s="16" t="n"/>
      <c r="B526" s="16" t="n"/>
      <c r="C526" s="18" t="n"/>
      <c r="D526" s="17" t="n"/>
      <c r="E526" s="18" t="n"/>
      <c r="F526" s="26">
        <f>IF($B526="","",($C526*$D526+$E526)*Settings!$C$5+($C526*$D526+$E526)*Settings!$C$6+Settings!$C$7+Settings!$C$8*$D526)</f>
        <v/>
      </c>
      <c r="G526" s="26">
        <f>IF($B526="","",IFERROR(SUMIFS(Inventory!$F:$F,Inventory!$K:$K,$B526),0)*$D526)</f>
        <v/>
      </c>
      <c r="H526" s="26">
        <f>IF($B526="","",($C526*$D526+$E526)-$F526-$G526)</f>
        <v/>
      </c>
    </row>
    <row r="527">
      <c r="A527" s="21" t="n"/>
      <c r="B527" s="21" t="n"/>
      <c r="C527" s="23" t="n"/>
      <c r="D527" s="22" t="n"/>
      <c r="E527" s="23" t="n"/>
      <c r="F527" s="26">
        <f>IF($B527="","",($C527*$D527+$E527)*Settings!$C$5+($C527*$D527+$E527)*Settings!$C$6+Settings!$C$7+Settings!$C$8*$D527)</f>
        <v/>
      </c>
      <c r="G527" s="26">
        <f>IF($B527="","",IFERROR(SUMIFS(Inventory!$F:$F,Inventory!$K:$K,$B527),0)*$D527)</f>
        <v/>
      </c>
      <c r="H527" s="26">
        <f>IF($B527="","",($C527*$D527+$E527)-$F527-$G527)</f>
        <v/>
      </c>
    </row>
    <row r="528">
      <c r="A528" s="16" t="n"/>
      <c r="B528" s="16" t="n"/>
      <c r="C528" s="18" t="n"/>
      <c r="D528" s="17" t="n"/>
      <c r="E528" s="18" t="n"/>
      <c r="F528" s="26">
        <f>IF($B528="","",($C528*$D528+$E528)*Settings!$C$5+($C528*$D528+$E528)*Settings!$C$6+Settings!$C$7+Settings!$C$8*$D528)</f>
        <v/>
      </c>
      <c r="G528" s="26">
        <f>IF($B528="","",IFERROR(SUMIFS(Inventory!$F:$F,Inventory!$K:$K,$B528),0)*$D528)</f>
        <v/>
      </c>
      <c r="H528" s="26">
        <f>IF($B528="","",($C528*$D528+$E528)-$F528-$G528)</f>
        <v/>
      </c>
    </row>
    <row r="529">
      <c r="A529" s="21" t="n"/>
      <c r="B529" s="21" t="n"/>
      <c r="C529" s="23" t="n"/>
      <c r="D529" s="22" t="n"/>
      <c r="E529" s="23" t="n"/>
      <c r="F529" s="26">
        <f>IF($B529="","",($C529*$D529+$E529)*Settings!$C$5+($C529*$D529+$E529)*Settings!$C$6+Settings!$C$7+Settings!$C$8*$D529)</f>
        <v/>
      </c>
      <c r="G529" s="26">
        <f>IF($B529="","",IFERROR(SUMIFS(Inventory!$F:$F,Inventory!$K:$K,$B529),0)*$D529)</f>
        <v/>
      </c>
      <c r="H529" s="26">
        <f>IF($B529="","",($C529*$D529+$E529)-$F529-$G529)</f>
        <v/>
      </c>
    </row>
    <row r="530">
      <c r="A530" s="16" t="n"/>
      <c r="B530" s="16" t="n"/>
      <c r="C530" s="18" t="n"/>
      <c r="D530" s="17" t="n"/>
      <c r="E530" s="18" t="n"/>
      <c r="F530" s="26">
        <f>IF($B530="","",($C530*$D530+$E530)*Settings!$C$5+($C530*$D530+$E530)*Settings!$C$6+Settings!$C$7+Settings!$C$8*$D530)</f>
        <v/>
      </c>
      <c r="G530" s="26">
        <f>IF($B530="","",IFERROR(SUMIFS(Inventory!$F:$F,Inventory!$K:$K,$B530),0)*$D530)</f>
        <v/>
      </c>
      <c r="H530" s="26">
        <f>IF($B530="","",($C530*$D530+$E530)-$F530-$G530)</f>
        <v/>
      </c>
    </row>
    <row r="531">
      <c r="A531" s="21" t="n"/>
      <c r="B531" s="21" t="n"/>
      <c r="C531" s="23" t="n"/>
      <c r="D531" s="22" t="n"/>
      <c r="E531" s="23" t="n"/>
      <c r="F531" s="26">
        <f>IF($B531="","",($C531*$D531+$E531)*Settings!$C$5+($C531*$D531+$E531)*Settings!$C$6+Settings!$C$7+Settings!$C$8*$D531)</f>
        <v/>
      </c>
      <c r="G531" s="26">
        <f>IF($B531="","",IFERROR(SUMIFS(Inventory!$F:$F,Inventory!$K:$K,$B531),0)*$D531)</f>
        <v/>
      </c>
      <c r="H531" s="26">
        <f>IF($B531="","",($C531*$D531+$E531)-$F531-$G531)</f>
        <v/>
      </c>
    </row>
    <row r="532">
      <c r="A532" s="16" t="n"/>
      <c r="B532" s="16" t="n"/>
      <c r="C532" s="18" t="n"/>
      <c r="D532" s="17" t="n"/>
      <c r="E532" s="18" t="n"/>
      <c r="F532" s="26">
        <f>IF($B532="","",($C532*$D532+$E532)*Settings!$C$5+($C532*$D532+$E532)*Settings!$C$6+Settings!$C$7+Settings!$C$8*$D532)</f>
        <v/>
      </c>
      <c r="G532" s="26">
        <f>IF($B532="","",IFERROR(SUMIFS(Inventory!$F:$F,Inventory!$K:$K,$B532),0)*$D532)</f>
        <v/>
      </c>
      <c r="H532" s="26">
        <f>IF($B532="","",($C532*$D532+$E532)-$F532-$G532)</f>
        <v/>
      </c>
    </row>
    <row r="533">
      <c r="A533" s="21" t="n"/>
      <c r="B533" s="21" t="n"/>
      <c r="C533" s="23" t="n"/>
      <c r="D533" s="22" t="n"/>
      <c r="E533" s="23" t="n"/>
      <c r="F533" s="26">
        <f>IF($B533="","",($C533*$D533+$E533)*Settings!$C$5+($C533*$D533+$E533)*Settings!$C$6+Settings!$C$7+Settings!$C$8*$D533)</f>
        <v/>
      </c>
      <c r="G533" s="26">
        <f>IF($B533="","",IFERROR(SUMIFS(Inventory!$F:$F,Inventory!$K:$K,$B533),0)*$D533)</f>
        <v/>
      </c>
      <c r="H533" s="26">
        <f>IF($B533="","",($C533*$D533+$E533)-$F533-$G533)</f>
        <v/>
      </c>
    </row>
    <row r="534">
      <c r="A534" s="16" t="n"/>
      <c r="B534" s="16" t="n"/>
      <c r="C534" s="18" t="n"/>
      <c r="D534" s="17" t="n"/>
      <c r="E534" s="18" t="n"/>
      <c r="F534" s="26">
        <f>IF($B534="","",($C534*$D534+$E534)*Settings!$C$5+($C534*$D534+$E534)*Settings!$C$6+Settings!$C$7+Settings!$C$8*$D534)</f>
        <v/>
      </c>
      <c r="G534" s="26">
        <f>IF($B534="","",IFERROR(SUMIFS(Inventory!$F:$F,Inventory!$K:$K,$B534),0)*$D534)</f>
        <v/>
      </c>
      <c r="H534" s="26">
        <f>IF($B534="","",($C534*$D534+$E534)-$F534-$G534)</f>
        <v/>
      </c>
    </row>
    <row r="535">
      <c r="A535" s="21" t="n"/>
      <c r="B535" s="21" t="n"/>
      <c r="C535" s="23" t="n"/>
      <c r="D535" s="22" t="n"/>
      <c r="E535" s="23" t="n"/>
      <c r="F535" s="26">
        <f>IF($B535="","",($C535*$D535+$E535)*Settings!$C$5+($C535*$D535+$E535)*Settings!$C$6+Settings!$C$7+Settings!$C$8*$D535)</f>
        <v/>
      </c>
      <c r="G535" s="26">
        <f>IF($B535="","",IFERROR(SUMIFS(Inventory!$F:$F,Inventory!$K:$K,$B535),0)*$D535)</f>
        <v/>
      </c>
      <c r="H535" s="26">
        <f>IF($B535="","",($C535*$D535+$E535)-$F535-$G535)</f>
        <v/>
      </c>
    </row>
    <row r="536">
      <c r="A536" s="16" t="n"/>
      <c r="B536" s="16" t="n"/>
      <c r="C536" s="18" t="n"/>
      <c r="D536" s="17" t="n"/>
      <c r="E536" s="18" t="n"/>
      <c r="F536" s="26">
        <f>IF($B536="","",($C536*$D536+$E536)*Settings!$C$5+($C536*$D536+$E536)*Settings!$C$6+Settings!$C$7+Settings!$C$8*$D536)</f>
        <v/>
      </c>
      <c r="G536" s="26">
        <f>IF($B536="","",IFERROR(SUMIFS(Inventory!$F:$F,Inventory!$K:$K,$B536),0)*$D536)</f>
        <v/>
      </c>
      <c r="H536" s="26">
        <f>IF($B536="","",($C536*$D536+$E536)-$F536-$G536)</f>
        <v/>
      </c>
    </row>
    <row r="537">
      <c r="A537" s="21" t="n"/>
      <c r="B537" s="21" t="n"/>
      <c r="C537" s="23" t="n"/>
      <c r="D537" s="22" t="n"/>
      <c r="E537" s="23" t="n"/>
      <c r="F537" s="26">
        <f>IF($B537="","",($C537*$D537+$E537)*Settings!$C$5+($C537*$D537+$E537)*Settings!$C$6+Settings!$C$7+Settings!$C$8*$D537)</f>
        <v/>
      </c>
      <c r="G537" s="26">
        <f>IF($B537="","",IFERROR(SUMIFS(Inventory!$F:$F,Inventory!$K:$K,$B537),0)*$D537)</f>
        <v/>
      </c>
      <c r="H537" s="26">
        <f>IF($B537="","",($C537*$D537+$E537)-$F537-$G537)</f>
        <v/>
      </c>
    </row>
    <row r="538">
      <c r="A538" s="16" t="n"/>
      <c r="B538" s="16" t="n"/>
      <c r="C538" s="18" t="n"/>
      <c r="D538" s="17" t="n"/>
      <c r="E538" s="18" t="n"/>
      <c r="F538" s="26">
        <f>IF($B538="","",($C538*$D538+$E538)*Settings!$C$5+($C538*$D538+$E538)*Settings!$C$6+Settings!$C$7+Settings!$C$8*$D538)</f>
        <v/>
      </c>
      <c r="G538" s="26">
        <f>IF($B538="","",IFERROR(SUMIFS(Inventory!$F:$F,Inventory!$K:$K,$B538),0)*$D538)</f>
        <v/>
      </c>
      <c r="H538" s="26">
        <f>IF($B538="","",($C538*$D538+$E538)-$F538-$G538)</f>
        <v/>
      </c>
    </row>
    <row r="539">
      <c r="A539" s="21" t="n"/>
      <c r="B539" s="21" t="n"/>
      <c r="C539" s="23" t="n"/>
      <c r="D539" s="22" t="n"/>
      <c r="E539" s="23" t="n"/>
      <c r="F539" s="26">
        <f>IF($B539="","",($C539*$D539+$E539)*Settings!$C$5+($C539*$D539+$E539)*Settings!$C$6+Settings!$C$7+Settings!$C$8*$D539)</f>
        <v/>
      </c>
      <c r="G539" s="26">
        <f>IF($B539="","",IFERROR(SUMIFS(Inventory!$F:$F,Inventory!$K:$K,$B539),0)*$D539)</f>
        <v/>
      </c>
      <c r="H539" s="26">
        <f>IF($B539="","",($C539*$D539+$E539)-$F539-$G539)</f>
        <v/>
      </c>
    </row>
    <row r="540">
      <c r="A540" s="16" t="n"/>
      <c r="B540" s="16" t="n"/>
      <c r="C540" s="18" t="n"/>
      <c r="D540" s="17" t="n"/>
      <c r="E540" s="18" t="n"/>
      <c r="F540" s="26">
        <f>IF($B540="","",($C540*$D540+$E540)*Settings!$C$5+($C540*$D540+$E540)*Settings!$C$6+Settings!$C$7+Settings!$C$8*$D540)</f>
        <v/>
      </c>
      <c r="G540" s="26">
        <f>IF($B540="","",IFERROR(SUMIFS(Inventory!$F:$F,Inventory!$K:$K,$B540),0)*$D540)</f>
        <v/>
      </c>
      <c r="H540" s="26">
        <f>IF($B540="","",($C540*$D540+$E540)-$F540-$G540)</f>
        <v/>
      </c>
    </row>
    <row r="541">
      <c r="A541" s="21" t="n"/>
      <c r="B541" s="21" t="n"/>
      <c r="C541" s="23" t="n"/>
      <c r="D541" s="22" t="n"/>
      <c r="E541" s="23" t="n"/>
      <c r="F541" s="26">
        <f>IF($B541="","",($C541*$D541+$E541)*Settings!$C$5+($C541*$D541+$E541)*Settings!$C$6+Settings!$C$7+Settings!$C$8*$D541)</f>
        <v/>
      </c>
      <c r="G541" s="26">
        <f>IF($B541="","",IFERROR(SUMIFS(Inventory!$F:$F,Inventory!$K:$K,$B541),0)*$D541)</f>
        <v/>
      </c>
      <c r="H541" s="26">
        <f>IF($B541="","",($C541*$D541+$E541)-$F541-$G541)</f>
        <v/>
      </c>
    </row>
    <row r="542">
      <c r="A542" s="16" t="n"/>
      <c r="B542" s="16" t="n"/>
      <c r="C542" s="18" t="n"/>
      <c r="D542" s="17" t="n"/>
      <c r="E542" s="18" t="n"/>
      <c r="F542" s="26">
        <f>IF($B542="","",($C542*$D542+$E542)*Settings!$C$5+($C542*$D542+$E542)*Settings!$C$6+Settings!$C$7+Settings!$C$8*$D542)</f>
        <v/>
      </c>
      <c r="G542" s="26">
        <f>IF($B542="","",IFERROR(SUMIFS(Inventory!$F:$F,Inventory!$K:$K,$B542),0)*$D542)</f>
        <v/>
      </c>
      <c r="H542" s="26">
        <f>IF($B542="","",($C542*$D542+$E542)-$F542-$G542)</f>
        <v/>
      </c>
    </row>
    <row r="543">
      <c r="A543" s="21" t="n"/>
      <c r="B543" s="21" t="n"/>
      <c r="C543" s="23" t="n"/>
      <c r="D543" s="22" t="n"/>
      <c r="E543" s="23" t="n"/>
      <c r="F543" s="26">
        <f>IF($B543="","",($C543*$D543+$E543)*Settings!$C$5+($C543*$D543+$E543)*Settings!$C$6+Settings!$C$7+Settings!$C$8*$D543)</f>
        <v/>
      </c>
      <c r="G543" s="26">
        <f>IF($B543="","",IFERROR(SUMIFS(Inventory!$F:$F,Inventory!$K:$K,$B543),0)*$D543)</f>
        <v/>
      </c>
      <c r="H543" s="26">
        <f>IF($B543="","",($C543*$D543+$E543)-$F543-$G543)</f>
        <v/>
      </c>
    </row>
    <row r="544">
      <c r="A544" s="16" t="n"/>
      <c r="B544" s="16" t="n"/>
      <c r="C544" s="18" t="n"/>
      <c r="D544" s="17" t="n"/>
      <c r="E544" s="18" t="n"/>
      <c r="F544" s="26">
        <f>IF($B544="","",($C544*$D544+$E544)*Settings!$C$5+($C544*$D544+$E544)*Settings!$C$6+Settings!$C$7+Settings!$C$8*$D544)</f>
        <v/>
      </c>
      <c r="G544" s="26">
        <f>IF($B544="","",IFERROR(SUMIFS(Inventory!$F:$F,Inventory!$K:$K,$B544),0)*$D544)</f>
        <v/>
      </c>
      <c r="H544" s="26">
        <f>IF($B544="","",($C544*$D544+$E544)-$F544-$G544)</f>
        <v/>
      </c>
    </row>
    <row r="545">
      <c r="A545" s="21" t="n"/>
      <c r="B545" s="21" t="n"/>
      <c r="C545" s="23" t="n"/>
      <c r="D545" s="22" t="n"/>
      <c r="E545" s="23" t="n"/>
      <c r="F545" s="26">
        <f>IF($B545="","",($C545*$D545+$E545)*Settings!$C$5+($C545*$D545+$E545)*Settings!$C$6+Settings!$C$7+Settings!$C$8*$D545)</f>
        <v/>
      </c>
      <c r="G545" s="26">
        <f>IF($B545="","",IFERROR(SUMIFS(Inventory!$F:$F,Inventory!$K:$K,$B545),0)*$D545)</f>
        <v/>
      </c>
      <c r="H545" s="26">
        <f>IF($B545="","",($C545*$D545+$E545)-$F545-$G545)</f>
        <v/>
      </c>
    </row>
    <row r="546">
      <c r="A546" s="16" t="n"/>
      <c r="B546" s="16" t="n"/>
      <c r="C546" s="18" t="n"/>
      <c r="D546" s="17" t="n"/>
      <c r="E546" s="18" t="n"/>
      <c r="F546" s="26">
        <f>IF($B546="","",($C546*$D546+$E546)*Settings!$C$5+($C546*$D546+$E546)*Settings!$C$6+Settings!$C$7+Settings!$C$8*$D546)</f>
        <v/>
      </c>
      <c r="G546" s="26">
        <f>IF($B546="","",IFERROR(SUMIFS(Inventory!$F:$F,Inventory!$K:$K,$B546),0)*$D546)</f>
        <v/>
      </c>
      <c r="H546" s="26">
        <f>IF($B546="","",($C546*$D546+$E546)-$F546-$G546)</f>
        <v/>
      </c>
    </row>
    <row r="547">
      <c r="A547" s="21" t="n"/>
      <c r="B547" s="21" t="n"/>
      <c r="C547" s="23" t="n"/>
      <c r="D547" s="22" t="n"/>
      <c r="E547" s="23" t="n"/>
      <c r="F547" s="26">
        <f>IF($B547="","",($C547*$D547+$E547)*Settings!$C$5+($C547*$D547+$E547)*Settings!$C$6+Settings!$C$7+Settings!$C$8*$D547)</f>
        <v/>
      </c>
      <c r="G547" s="26">
        <f>IF($B547="","",IFERROR(SUMIFS(Inventory!$F:$F,Inventory!$K:$K,$B547),0)*$D547)</f>
        <v/>
      </c>
      <c r="H547" s="26">
        <f>IF($B547="","",($C547*$D547+$E547)-$F547-$G547)</f>
        <v/>
      </c>
    </row>
    <row r="548">
      <c r="A548" s="16" t="n"/>
      <c r="B548" s="16" t="n"/>
      <c r="C548" s="18" t="n"/>
      <c r="D548" s="17" t="n"/>
      <c r="E548" s="18" t="n"/>
      <c r="F548" s="26">
        <f>IF($B548="","",($C548*$D548+$E548)*Settings!$C$5+($C548*$D548+$E548)*Settings!$C$6+Settings!$C$7+Settings!$C$8*$D548)</f>
        <v/>
      </c>
      <c r="G548" s="26">
        <f>IF($B548="","",IFERROR(SUMIFS(Inventory!$F:$F,Inventory!$K:$K,$B548),0)*$D548)</f>
        <v/>
      </c>
      <c r="H548" s="26">
        <f>IF($B548="","",($C548*$D548+$E548)-$F548-$G548)</f>
        <v/>
      </c>
    </row>
    <row r="549">
      <c r="A549" s="21" t="n"/>
      <c r="B549" s="21" t="n"/>
      <c r="C549" s="23" t="n"/>
      <c r="D549" s="22" t="n"/>
      <c r="E549" s="23" t="n"/>
      <c r="F549" s="26">
        <f>IF($B549="","",($C549*$D549+$E549)*Settings!$C$5+($C549*$D549+$E549)*Settings!$C$6+Settings!$C$7+Settings!$C$8*$D549)</f>
        <v/>
      </c>
      <c r="G549" s="26">
        <f>IF($B549="","",IFERROR(SUMIFS(Inventory!$F:$F,Inventory!$K:$K,$B549),0)*$D549)</f>
        <v/>
      </c>
      <c r="H549" s="26">
        <f>IF($B549="","",($C549*$D549+$E549)-$F549-$G549)</f>
        <v/>
      </c>
    </row>
    <row r="550">
      <c r="A550" s="16" t="n"/>
      <c r="B550" s="16" t="n"/>
      <c r="C550" s="18" t="n"/>
      <c r="D550" s="17" t="n"/>
      <c r="E550" s="18" t="n"/>
      <c r="F550" s="26">
        <f>IF($B550="","",($C550*$D550+$E550)*Settings!$C$5+($C550*$D550+$E550)*Settings!$C$6+Settings!$C$7+Settings!$C$8*$D550)</f>
        <v/>
      </c>
      <c r="G550" s="26">
        <f>IF($B550="","",IFERROR(SUMIFS(Inventory!$F:$F,Inventory!$K:$K,$B550),0)*$D550)</f>
        <v/>
      </c>
      <c r="H550" s="26">
        <f>IF($B550="","",($C550*$D550+$E550)-$F550-$G550)</f>
        <v/>
      </c>
    </row>
    <row r="551">
      <c r="A551" s="21" t="n"/>
      <c r="B551" s="21" t="n"/>
      <c r="C551" s="23" t="n"/>
      <c r="D551" s="22" t="n"/>
      <c r="E551" s="23" t="n"/>
      <c r="F551" s="26">
        <f>IF($B551="","",($C551*$D551+$E551)*Settings!$C$5+($C551*$D551+$E551)*Settings!$C$6+Settings!$C$7+Settings!$C$8*$D551)</f>
        <v/>
      </c>
      <c r="G551" s="26">
        <f>IF($B551="","",IFERROR(SUMIFS(Inventory!$F:$F,Inventory!$K:$K,$B551),0)*$D551)</f>
        <v/>
      </c>
      <c r="H551" s="26">
        <f>IF($B551="","",($C551*$D551+$E551)-$F551-$G551)</f>
        <v/>
      </c>
    </row>
    <row r="552">
      <c r="A552" s="16" t="n"/>
      <c r="B552" s="16" t="n"/>
      <c r="C552" s="18" t="n"/>
      <c r="D552" s="17" t="n"/>
      <c r="E552" s="18" t="n"/>
      <c r="F552" s="26">
        <f>IF($B552="","",($C552*$D552+$E552)*Settings!$C$5+($C552*$D552+$E552)*Settings!$C$6+Settings!$C$7+Settings!$C$8*$D552)</f>
        <v/>
      </c>
      <c r="G552" s="26">
        <f>IF($B552="","",IFERROR(SUMIFS(Inventory!$F:$F,Inventory!$K:$K,$B552),0)*$D552)</f>
        <v/>
      </c>
      <c r="H552" s="26">
        <f>IF($B552="","",($C552*$D552+$E552)-$F552-$G552)</f>
        <v/>
      </c>
    </row>
    <row r="553">
      <c r="A553" s="21" t="n"/>
      <c r="B553" s="21" t="n"/>
      <c r="C553" s="23" t="n"/>
      <c r="D553" s="22" t="n"/>
      <c r="E553" s="23" t="n"/>
      <c r="F553" s="26">
        <f>IF($B553="","",($C553*$D553+$E553)*Settings!$C$5+($C553*$D553+$E553)*Settings!$C$6+Settings!$C$7+Settings!$C$8*$D553)</f>
        <v/>
      </c>
      <c r="G553" s="26">
        <f>IF($B553="","",IFERROR(SUMIFS(Inventory!$F:$F,Inventory!$K:$K,$B553),0)*$D553)</f>
        <v/>
      </c>
      <c r="H553" s="26">
        <f>IF($B553="","",($C553*$D553+$E553)-$F553-$G553)</f>
        <v/>
      </c>
    </row>
    <row r="554">
      <c r="A554" s="16" t="n"/>
      <c r="B554" s="16" t="n"/>
      <c r="C554" s="18" t="n"/>
      <c r="D554" s="17" t="n"/>
      <c r="E554" s="18" t="n"/>
      <c r="F554" s="26">
        <f>IF($B554="","",($C554*$D554+$E554)*Settings!$C$5+($C554*$D554+$E554)*Settings!$C$6+Settings!$C$7+Settings!$C$8*$D554)</f>
        <v/>
      </c>
      <c r="G554" s="26">
        <f>IF($B554="","",IFERROR(SUMIFS(Inventory!$F:$F,Inventory!$K:$K,$B554),0)*$D554)</f>
        <v/>
      </c>
      <c r="H554" s="26">
        <f>IF($B554="","",($C554*$D554+$E554)-$F554-$G554)</f>
        <v/>
      </c>
    </row>
    <row r="555">
      <c r="A555" s="21" t="n"/>
      <c r="B555" s="21" t="n"/>
      <c r="C555" s="23" t="n"/>
      <c r="D555" s="22" t="n"/>
      <c r="E555" s="23" t="n"/>
      <c r="F555" s="26">
        <f>IF($B555="","",($C555*$D555+$E555)*Settings!$C$5+($C555*$D555+$E555)*Settings!$C$6+Settings!$C$7+Settings!$C$8*$D555)</f>
        <v/>
      </c>
      <c r="G555" s="26">
        <f>IF($B555="","",IFERROR(SUMIFS(Inventory!$F:$F,Inventory!$K:$K,$B555),0)*$D555)</f>
        <v/>
      </c>
      <c r="H555" s="26">
        <f>IF($B555="","",($C555*$D555+$E555)-$F555-$G555)</f>
        <v/>
      </c>
    </row>
    <row r="556">
      <c r="A556" s="16" t="n"/>
      <c r="B556" s="16" t="n"/>
      <c r="C556" s="18" t="n"/>
      <c r="D556" s="17" t="n"/>
      <c r="E556" s="18" t="n"/>
      <c r="F556" s="26">
        <f>IF($B556="","",($C556*$D556+$E556)*Settings!$C$5+($C556*$D556+$E556)*Settings!$C$6+Settings!$C$7+Settings!$C$8*$D556)</f>
        <v/>
      </c>
      <c r="G556" s="26">
        <f>IF($B556="","",IFERROR(SUMIFS(Inventory!$F:$F,Inventory!$K:$K,$B556),0)*$D556)</f>
        <v/>
      </c>
      <c r="H556" s="26">
        <f>IF($B556="","",($C556*$D556+$E556)-$F556-$G556)</f>
        <v/>
      </c>
    </row>
    <row r="557">
      <c r="A557" s="21" t="n"/>
      <c r="B557" s="21" t="n"/>
      <c r="C557" s="23" t="n"/>
      <c r="D557" s="22" t="n"/>
      <c r="E557" s="23" t="n"/>
      <c r="F557" s="26">
        <f>IF($B557="","",($C557*$D557+$E557)*Settings!$C$5+($C557*$D557+$E557)*Settings!$C$6+Settings!$C$7+Settings!$C$8*$D557)</f>
        <v/>
      </c>
      <c r="G557" s="26">
        <f>IF($B557="","",IFERROR(SUMIFS(Inventory!$F:$F,Inventory!$K:$K,$B557),0)*$D557)</f>
        <v/>
      </c>
      <c r="H557" s="26">
        <f>IF($B557="","",($C557*$D557+$E557)-$F557-$G557)</f>
        <v/>
      </c>
    </row>
    <row r="558">
      <c r="A558" s="16" t="n"/>
      <c r="B558" s="16" t="n"/>
      <c r="C558" s="18" t="n"/>
      <c r="D558" s="17" t="n"/>
      <c r="E558" s="18" t="n"/>
      <c r="F558" s="26">
        <f>IF($B558="","",($C558*$D558+$E558)*Settings!$C$5+($C558*$D558+$E558)*Settings!$C$6+Settings!$C$7+Settings!$C$8*$D558)</f>
        <v/>
      </c>
      <c r="G558" s="26">
        <f>IF($B558="","",IFERROR(SUMIFS(Inventory!$F:$F,Inventory!$K:$K,$B558),0)*$D558)</f>
        <v/>
      </c>
      <c r="H558" s="26">
        <f>IF($B558="","",($C558*$D558+$E558)-$F558-$G558)</f>
        <v/>
      </c>
    </row>
    <row r="559">
      <c r="A559" s="21" t="n"/>
      <c r="B559" s="21" t="n"/>
      <c r="C559" s="23" t="n"/>
      <c r="D559" s="22" t="n"/>
      <c r="E559" s="23" t="n"/>
      <c r="F559" s="26">
        <f>IF($B559="","",($C559*$D559+$E559)*Settings!$C$5+($C559*$D559+$E559)*Settings!$C$6+Settings!$C$7+Settings!$C$8*$D559)</f>
        <v/>
      </c>
      <c r="G559" s="26">
        <f>IF($B559="","",IFERROR(SUMIFS(Inventory!$F:$F,Inventory!$K:$K,$B559),0)*$D559)</f>
        <v/>
      </c>
      <c r="H559" s="26">
        <f>IF($B559="","",($C559*$D559+$E559)-$F559-$G559)</f>
        <v/>
      </c>
    </row>
    <row r="560">
      <c r="A560" s="16" t="n"/>
      <c r="B560" s="16" t="n"/>
      <c r="C560" s="18" t="n"/>
      <c r="D560" s="17" t="n"/>
      <c r="E560" s="18" t="n"/>
      <c r="F560" s="26">
        <f>IF($B560="","",($C560*$D560+$E560)*Settings!$C$5+($C560*$D560+$E560)*Settings!$C$6+Settings!$C$7+Settings!$C$8*$D560)</f>
        <v/>
      </c>
      <c r="G560" s="26">
        <f>IF($B560="","",IFERROR(SUMIFS(Inventory!$F:$F,Inventory!$K:$K,$B560),0)*$D560)</f>
        <v/>
      </c>
      <c r="H560" s="26">
        <f>IF($B560="","",($C560*$D560+$E560)-$F560-$G560)</f>
        <v/>
      </c>
    </row>
    <row r="561">
      <c r="A561" s="21" t="n"/>
      <c r="B561" s="21" t="n"/>
      <c r="C561" s="23" t="n"/>
      <c r="D561" s="22" t="n"/>
      <c r="E561" s="23" t="n"/>
      <c r="F561" s="26">
        <f>IF($B561="","",($C561*$D561+$E561)*Settings!$C$5+($C561*$D561+$E561)*Settings!$C$6+Settings!$C$7+Settings!$C$8*$D561)</f>
        <v/>
      </c>
      <c r="G561" s="26">
        <f>IF($B561="","",IFERROR(SUMIFS(Inventory!$F:$F,Inventory!$K:$K,$B561),0)*$D561)</f>
        <v/>
      </c>
      <c r="H561" s="26">
        <f>IF($B561="","",($C561*$D561+$E561)-$F561-$G561)</f>
        <v/>
      </c>
    </row>
    <row r="562">
      <c r="A562" s="16" t="n"/>
      <c r="B562" s="16" t="n"/>
      <c r="C562" s="18" t="n"/>
      <c r="D562" s="17" t="n"/>
      <c r="E562" s="18" t="n"/>
      <c r="F562" s="26">
        <f>IF($B562="","",($C562*$D562+$E562)*Settings!$C$5+($C562*$D562+$E562)*Settings!$C$6+Settings!$C$7+Settings!$C$8*$D562)</f>
        <v/>
      </c>
      <c r="G562" s="26">
        <f>IF($B562="","",IFERROR(SUMIFS(Inventory!$F:$F,Inventory!$K:$K,$B562),0)*$D562)</f>
        <v/>
      </c>
      <c r="H562" s="26">
        <f>IF($B562="","",($C562*$D562+$E562)-$F562-$G562)</f>
        <v/>
      </c>
    </row>
    <row r="563">
      <c r="A563" s="21" t="n"/>
      <c r="B563" s="21" t="n"/>
      <c r="C563" s="23" t="n"/>
      <c r="D563" s="22" t="n"/>
      <c r="E563" s="23" t="n"/>
      <c r="F563" s="26">
        <f>IF($B563="","",($C563*$D563+$E563)*Settings!$C$5+($C563*$D563+$E563)*Settings!$C$6+Settings!$C$7+Settings!$C$8*$D563)</f>
        <v/>
      </c>
      <c r="G563" s="26">
        <f>IF($B563="","",IFERROR(SUMIFS(Inventory!$F:$F,Inventory!$K:$K,$B563),0)*$D563)</f>
        <v/>
      </c>
      <c r="H563" s="26">
        <f>IF($B563="","",($C563*$D563+$E563)-$F563-$G563)</f>
        <v/>
      </c>
    </row>
    <row r="564">
      <c r="A564" s="16" t="n"/>
      <c r="B564" s="16" t="n"/>
      <c r="C564" s="18" t="n"/>
      <c r="D564" s="17" t="n"/>
      <c r="E564" s="18" t="n"/>
      <c r="F564" s="26">
        <f>IF($B564="","",($C564*$D564+$E564)*Settings!$C$5+($C564*$D564+$E564)*Settings!$C$6+Settings!$C$7+Settings!$C$8*$D564)</f>
        <v/>
      </c>
      <c r="G564" s="26">
        <f>IF($B564="","",IFERROR(SUMIFS(Inventory!$F:$F,Inventory!$K:$K,$B564),0)*$D564)</f>
        <v/>
      </c>
      <c r="H564" s="26">
        <f>IF($B564="","",($C564*$D564+$E564)-$F564-$G564)</f>
        <v/>
      </c>
    </row>
    <row r="565">
      <c r="A565" s="21" t="n"/>
      <c r="B565" s="21" t="n"/>
      <c r="C565" s="23" t="n"/>
      <c r="D565" s="22" t="n"/>
      <c r="E565" s="23" t="n"/>
      <c r="F565" s="26">
        <f>IF($B565="","",($C565*$D565+$E565)*Settings!$C$5+($C565*$D565+$E565)*Settings!$C$6+Settings!$C$7+Settings!$C$8*$D565)</f>
        <v/>
      </c>
      <c r="G565" s="26">
        <f>IF($B565="","",IFERROR(SUMIFS(Inventory!$F:$F,Inventory!$K:$K,$B565),0)*$D565)</f>
        <v/>
      </c>
      <c r="H565" s="26">
        <f>IF($B565="","",($C565*$D565+$E565)-$F565-$G565)</f>
        <v/>
      </c>
    </row>
    <row r="566">
      <c r="A566" s="16" t="n"/>
      <c r="B566" s="16" t="n"/>
      <c r="C566" s="18" t="n"/>
      <c r="D566" s="17" t="n"/>
      <c r="E566" s="18" t="n"/>
      <c r="F566" s="26">
        <f>IF($B566="","",($C566*$D566+$E566)*Settings!$C$5+($C566*$D566+$E566)*Settings!$C$6+Settings!$C$7+Settings!$C$8*$D566)</f>
        <v/>
      </c>
      <c r="G566" s="26">
        <f>IF($B566="","",IFERROR(SUMIFS(Inventory!$F:$F,Inventory!$K:$K,$B566),0)*$D566)</f>
        <v/>
      </c>
      <c r="H566" s="26">
        <f>IF($B566="","",($C566*$D566+$E566)-$F566-$G566)</f>
        <v/>
      </c>
    </row>
    <row r="567">
      <c r="A567" s="21" t="n"/>
      <c r="B567" s="21" t="n"/>
      <c r="C567" s="23" t="n"/>
      <c r="D567" s="22" t="n"/>
      <c r="E567" s="23" t="n"/>
      <c r="F567" s="26">
        <f>IF($B567="","",($C567*$D567+$E567)*Settings!$C$5+($C567*$D567+$E567)*Settings!$C$6+Settings!$C$7+Settings!$C$8*$D567)</f>
        <v/>
      </c>
      <c r="G567" s="26">
        <f>IF($B567="","",IFERROR(SUMIFS(Inventory!$F:$F,Inventory!$K:$K,$B567),0)*$D567)</f>
        <v/>
      </c>
      <c r="H567" s="26">
        <f>IF($B567="","",($C567*$D567+$E567)-$F567-$G567)</f>
        <v/>
      </c>
    </row>
    <row r="568">
      <c r="A568" s="16" t="n"/>
      <c r="B568" s="16" t="n"/>
      <c r="C568" s="18" t="n"/>
      <c r="D568" s="17" t="n"/>
      <c r="E568" s="18" t="n"/>
      <c r="F568" s="26">
        <f>IF($B568="","",($C568*$D568+$E568)*Settings!$C$5+($C568*$D568+$E568)*Settings!$C$6+Settings!$C$7+Settings!$C$8*$D568)</f>
        <v/>
      </c>
      <c r="G568" s="26">
        <f>IF($B568="","",IFERROR(SUMIFS(Inventory!$F:$F,Inventory!$K:$K,$B568),0)*$D568)</f>
        <v/>
      </c>
      <c r="H568" s="26">
        <f>IF($B568="","",($C568*$D568+$E568)-$F568-$G568)</f>
        <v/>
      </c>
    </row>
    <row r="569">
      <c r="A569" s="21" t="n"/>
      <c r="B569" s="21" t="n"/>
      <c r="C569" s="23" t="n"/>
      <c r="D569" s="22" t="n"/>
      <c r="E569" s="23" t="n"/>
      <c r="F569" s="26">
        <f>IF($B569="","",($C569*$D569+$E569)*Settings!$C$5+($C569*$D569+$E569)*Settings!$C$6+Settings!$C$7+Settings!$C$8*$D569)</f>
        <v/>
      </c>
      <c r="G569" s="26">
        <f>IF($B569="","",IFERROR(SUMIFS(Inventory!$F:$F,Inventory!$K:$K,$B569),0)*$D569)</f>
        <v/>
      </c>
      <c r="H569" s="26">
        <f>IF($B569="","",($C569*$D569+$E569)-$F569-$G569)</f>
        <v/>
      </c>
    </row>
    <row r="570">
      <c r="A570" s="16" t="n"/>
      <c r="B570" s="16" t="n"/>
      <c r="C570" s="18" t="n"/>
      <c r="D570" s="17" t="n"/>
      <c r="E570" s="18" t="n"/>
      <c r="F570" s="26">
        <f>IF($B570="","",($C570*$D570+$E570)*Settings!$C$5+($C570*$D570+$E570)*Settings!$C$6+Settings!$C$7+Settings!$C$8*$D570)</f>
        <v/>
      </c>
      <c r="G570" s="26">
        <f>IF($B570="","",IFERROR(SUMIFS(Inventory!$F:$F,Inventory!$K:$K,$B570),0)*$D570)</f>
        <v/>
      </c>
      <c r="H570" s="26">
        <f>IF($B570="","",($C570*$D570+$E570)-$F570-$G570)</f>
        <v/>
      </c>
    </row>
    <row r="571">
      <c r="A571" s="21" t="n"/>
      <c r="B571" s="21" t="n"/>
      <c r="C571" s="23" t="n"/>
      <c r="D571" s="22" t="n"/>
      <c r="E571" s="23" t="n"/>
      <c r="F571" s="26">
        <f>IF($B571="","",($C571*$D571+$E571)*Settings!$C$5+($C571*$D571+$E571)*Settings!$C$6+Settings!$C$7+Settings!$C$8*$D571)</f>
        <v/>
      </c>
      <c r="G571" s="26">
        <f>IF($B571="","",IFERROR(SUMIFS(Inventory!$F:$F,Inventory!$K:$K,$B571),0)*$D571)</f>
        <v/>
      </c>
      <c r="H571" s="26">
        <f>IF($B571="","",($C571*$D571+$E571)-$F571-$G571)</f>
        <v/>
      </c>
    </row>
    <row r="572">
      <c r="A572" s="16" t="n"/>
      <c r="B572" s="16" t="n"/>
      <c r="C572" s="18" t="n"/>
      <c r="D572" s="17" t="n"/>
      <c r="E572" s="18" t="n"/>
      <c r="F572" s="26">
        <f>IF($B572="","",($C572*$D572+$E572)*Settings!$C$5+($C572*$D572+$E572)*Settings!$C$6+Settings!$C$7+Settings!$C$8*$D572)</f>
        <v/>
      </c>
      <c r="G572" s="26">
        <f>IF($B572="","",IFERROR(SUMIFS(Inventory!$F:$F,Inventory!$K:$K,$B572),0)*$D572)</f>
        <v/>
      </c>
      <c r="H572" s="26">
        <f>IF($B572="","",($C572*$D572+$E572)-$F572-$G572)</f>
        <v/>
      </c>
    </row>
    <row r="573">
      <c r="A573" s="21" t="n"/>
      <c r="B573" s="21" t="n"/>
      <c r="C573" s="23" t="n"/>
      <c r="D573" s="22" t="n"/>
      <c r="E573" s="23" t="n"/>
      <c r="F573" s="26">
        <f>IF($B573="","",($C573*$D573+$E573)*Settings!$C$5+($C573*$D573+$E573)*Settings!$C$6+Settings!$C$7+Settings!$C$8*$D573)</f>
        <v/>
      </c>
      <c r="G573" s="26">
        <f>IF($B573="","",IFERROR(SUMIFS(Inventory!$F:$F,Inventory!$K:$K,$B573),0)*$D573)</f>
        <v/>
      </c>
      <c r="H573" s="26">
        <f>IF($B573="","",($C573*$D573+$E573)-$F573-$G573)</f>
        <v/>
      </c>
    </row>
    <row r="574">
      <c r="A574" s="16" t="n"/>
      <c r="B574" s="16" t="n"/>
      <c r="C574" s="18" t="n"/>
      <c r="D574" s="17" t="n"/>
      <c r="E574" s="18" t="n"/>
      <c r="F574" s="26">
        <f>IF($B574="","",($C574*$D574+$E574)*Settings!$C$5+($C574*$D574+$E574)*Settings!$C$6+Settings!$C$7+Settings!$C$8*$D574)</f>
        <v/>
      </c>
      <c r="G574" s="26">
        <f>IF($B574="","",IFERROR(SUMIFS(Inventory!$F:$F,Inventory!$K:$K,$B574),0)*$D574)</f>
        <v/>
      </c>
      <c r="H574" s="26">
        <f>IF($B574="","",($C574*$D574+$E574)-$F574-$G574)</f>
        <v/>
      </c>
    </row>
    <row r="575">
      <c r="A575" s="21" t="n"/>
      <c r="B575" s="21" t="n"/>
      <c r="C575" s="23" t="n"/>
      <c r="D575" s="22" t="n"/>
      <c r="E575" s="23" t="n"/>
      <c r="F575" s="26">
        <f>IF($B575="","",($C575*$D575+$E575)*Settings!$C$5+($C575*$D575+$E575)*Settings!$C$6+Settings!$C$7+Settings!$C$8*$D575)</f>
        <v/>
      </c>
      <c r="G575" s="26">
        <f>IF($B575="","",IFERROR(SUMIFS(Inventory!$F:$F,Inventory!$K:$K,$B575),0)*$D575)</f>
        <v/>
      </c>
      <c r="H575" s="26">
        <f>IF($B575="","",($C575*$D575+$E575)-$F575-$G575)</f>
        <v/>
      </c>
    </row>
    <row r="576">
      <c r="A576" s="16" t="n"/>
      <c r="B576" s="16" t="n"/>
      <c r="C576" s="18" t="n"/>
      <c r="D576" s="17" t="n"/>
      <c r="E576" s="18" t="n"/>
      <c r="F576" s="26">
        <f>IF($B576="","",($C576*$D576+$E576)*Settings!$C$5+($C576*$D576+$E576)*Settings!$C$6+Settings!$C$7+Settings!$C$8*$D576)</f>
        <v/>
      </c>
      <c r="G576" s="26">
        <f>IF($B576="","",IFERROR(SUMIFS(Inventory!$F:$F,Inventory!$K:$K,$B576),0)*$D576)</f>
        <v/>
      </c>
      <c r="H576" s="26">
        <f>IF($B576="","",($C576*$D576+$E576)-$F576-$G576)</f>
        <v/>
      </c>
    </row>
    <row r="577">
      <c r="A577" s="21" t="n"/>
      <c r="B577" s="21" t="n"/>
      <c r="C577" s="23" t="n"/>
      <c r="D577" s="22" t="n"/>
      <c r="E577" s="23" t="n"/>
      <c r="F577" s="26">
        <f>IF($B577="","",($C577*$D577+$E577)*Settings!$C$5+($C577*$D577+$E577)*Settings!$C$6+Settings!$C$7+Settings!$C$8*$D577)</f>
        <v/>
      </c>
      <c r="G577" s="26">
        <f>IF($B577="","",IFERROR(SUMIFS(Inventory!$F:$F,Inventory!$K:$K,$B577),0)*$D577)</f>
        <v/>
      </c>
      <c r="H577" s="26">
        <f>IF($B577="","",($C577*$D577+$E577)-$F577-$G577)</f>
        <v/>
      </c>
    </row>
    <row r="578">
      <c r="A578" s="16" t="n"/>
      <c r="B578" s="16" t="n"/>
      <c r="C578" s="18" t="n"/>
      <c r="D578" s="17" t="n"/>
      <c r="E578" s="18" t="n"/>
      <c r="F578" s="26">
        <f>IF($B578="","",($C578*$D578+$E578)*Settings!$C$5+($C578*$D578+$E578)*Settings!$C$6+Settings!$C$7+Settings!$C$8*$D578)</f>
        <v/>
      </c>
      <c r="G578" s="26">
        <f>IF($B578="","",IFERROR(SUMIFS(Inventory!$F:$F,Inventory!$K:$K,$B578),0)*$D578)</f>
        <v/>
      </c>
      <c r="H578" s="26">
        <f>IF($B578="","",($C578*$D578+$E578)-$F578-$G578)</f>
        <v/>
      </c>
    </row>
    <row r="579">
      <c r="A579" s="21" t="n"/>
      <c r="B579" s="21" t="n"/>
      <c r="C579" s="23" t="n"/>
      <c r="D579" s="22" t="n"/>
      <c r="E579" s="23" t="n"/>
      <c r="F579" s="26">
        <f>IF($B579="","",($C579*$D579+$E579)*Settings!$C$5+($C579*$D579+$E579)*Settings!$C$6+Settings!$C$7+Settings!$C$8*$D579)</f>
        <v/>
      </c>
      <c r="G579" s="26">
        <f>IF($B579="","",IFERROR(SUMIFS(Inventory!$F:$F,Inventory!$K:$K,$B579),0)*$D579)</f>
        <v/>
      </c>
      <c r="H579" s="26">
        <f>IF($B579="","",($C579*$D579+$E579)-$F579-$G579)</f>
        <v/>
      </c>
    </row>
    <row r="580">
      <c r="A580" s="16" t="n"/>
      <c r="B580" s="16" t="n"/>
      <c r="C580" s="18" t="n"/>
      <c r="D580" s="17" t="n"/>
      <c r="E580" s="18" t="n"/>
      <c r="F580" s="26">
        <f>IF($B580="","",($C580*$D580+$E580)*Settings!$C$5+($C580*$D580+$E580)*Settings!$C$6+Settings!$C$7+Settings!$C$8*$D580)</f>
        <v/>
      </c>
      <c r="G580" s="26">
        <f>IF($B580="","",IFERROR(SUMIFS(Inventory!$F:$F,Inventory!$K:$K,$B580),0)*$D580)</f>
        <v/>
      </c>
      <c r="H580" s="26">
        <f>IF($B580="","",($C580*$D580+$E580)-$F580-$G580)</f>
        <v/>
      </c>
    </row>
    <row r="581">
      <c r="A581" s="21" t="n"/>
      <c r="B581" s="21" t="n"/>
      <c r="C581" s="23" t="n"/>
      <c r="D581" s="22" t="n"/>
      <c r="E581" s="23" t="n"/>
      <c r="F581" s="26">
        <f>IF($B581="","",($C581*$D581+$E581)*Settings!$C$5+($C581*$D581+$E581)*Settings!$C$6+Settings!$C$7+Settings!$C$8*$D581)</f>
        <v/>
      </c>
      <c r="G581" s="26">
        <f>IF($B581="","",IFERROR(SUMIFS(Inventory!$F:$F,Inventory!$K:$K,$B581),0)*$D581)</f>
        <v/>
      </c>
      <c r="H581" s="26">
        <f>IF($B581="","",($C581*$D581+$E581)-$F581-$G581)</f>
        <v/>
      </c>
    </row>
    <row r="582">
      <c r="A582" s="16" t="n"/>
      <c r="B582" s="16" t="n"/>
      <c r="C582" s="18" t="n"/>
      <c r="D582" s="17" t="n"/>
      <c r="E582" s="18" t="n"/>
      <c r="F582" s="26">
        <f>IF($B582="","",($C582*$D582+$E582)*Settings!$C$5+($C582*$D582+$E582)*Settings!$C$6+Settings!$C$7+Settings!$C$8*$D582)</f>
        <v/>
      </c>
      <c r="G582" s="26">
        <f>IF($B582="","",IFERROR(SUMIFS(Inventory!$F:$F,Inventory!$K:$K,$B582),0)*$D582)</f>
        <v/>
      </c>
      <c r="H582" s="26">
        <f>IF($B582="","",($C582*$D582+$E582)-$F582-$G582)</f>
        <v/>
      </c>
    </row>
    <row r="583">
      <c r="A583" s="21" t="n"/>
      <c r="B583" s="21" t="n"/>
      <c r="C583" s="23" t="n"/>
      <c r="D583" s="22" t="n"/>
      <c r="E583" s="23" t="n"/>
      <c r="F583" s="26">
        <f>IF($B583="","",($C583*$D583+$E583)*Settings!$C$5+($C583*$D583+$E583)*Settings!$C$6+Settings!$C$7+Settings!$C$8*$D583)</f>
        <v/>
      </c>
      <c r="G583" s="26">
        <f>IF($B583="","",IFERROR(SUMIFS(Inventory!$F:$F,Inventory!$K:$K,$B583),0)*$D583)</f>
        <v/>
      </c>
      <c r="H583" s="26">
        <f>IF($B583="","",($C583*$D583+$E583)-$F583-$G583)</f>
        <v/>
      </c>
    </row>
    <row r="584">
      <c r="A584" s="16" t="n"/>
      <c r="B584" s="16" t="n"/>
      <c r="C584" s="18" t="n"/>
      <c r="D584" s="17" t="n"/>
      <c r="E584" s="18" t="n"/>
      <c r="F584" s="26">
        <f>IF($B584="","",($C584*$D584+$E584)*Settings!$C$5+($C584*$D584+$E584)*Settings!$C$6+Settings!$C$7+Settings!$C$8*$D584)</f>
        <v/>
      </c>
      <c r="G584" s="26">
        <f>IF($B584="","",IFERROR(SUMIFS(Inventory!$F:$F,Inventory!$K:$K,$B584),0)*$D584)</f>
        <v/>
      </c>
      <c r="H584" s="26">
        <f>IF($B584="","",($C584*$D584+$E584)-$F584-$G584)</f>
        <v/>
      </c>
    </row>
    <row r="585">
      <c r="A585" s="21" t="n"/>
      <c r="B585" s="21" t="n"/>
      <c r="C585" s="23" t="n"/>
      <c r="D585" s="22" t="n"/>
      <c r="E585" s="23" t="n"/>
      <c r="F585" s="26">
        <f>IF($B585="","",($C585*$D585+$E585)*Settings!$C$5+($C585*$D585+$E585)*Settings!$C$6+Settings!$C$7+Settings!$C$8*$D585)</f>
        <v/>
      </c>
      <c r="G585" s="26">
        <f>IF($B585="","",IFERROR(SUMIFS(Inventory!$F:$F,Inventory!$K:$K,$B585),0)*$D585)</f>
        <v/>
      </c>
      <c r="H585" s="26">
        <f>IF($B585="","",($C585*$D585+$E585)-$F585-$G585)</f>
        <v/>
      </c>
    </row>
    <row r="586">
      <c r="A586" s="16" t="n"/>
      <c r="B586" s="16" t="n"/>
      <c r="C586" s="18" t="n"/>
      <c r="D586" s="17" t="n"/>
      <c r="E586" s="18" t="n"/>
      <c r="F586" s="26">
        <f>IF($B586="","",($C586*$D586+$E586)*Settings!$C$5+($C586*$D586+$E586)*Settings!$C$6+Settings!$C$7+Settings!$C$8*$D586)</f>
        <v/>
      </c>
      <c r="G586" s="26">
        <f>IF($B586="","",IFERROR(SUMIFS(Inventory!$F:$F,Inventory!$K:$K,$B586),0)*$D586)</f>
        <v/>
      </c>
      <c r="H586" s="26">
        <f>IF($B586="","",($C586*$D586+$E586)-$F586-$G586)</f>
        <v/>
      </c>
    </row>
    <row r="587">
      <c r="A587" s="21" t="n"/>
      <c r="B587" s="21" t="n"/>
      <c r="C587" s="23" t="n"/>
      <c r="D587" s="22" t="n"/>
      <c r="E587" s="23" t="n"/>
      <c r="F587" s="26">
        <f>IF($B587="","",($C587*$D587+$E587)*Settings!$C$5+($C587*$D587+$E587)*Settings!$C$6+Settings!$C$7+Settings!$C$8*$D587)</f>
        <v/>
      </c>
      <c r="G587" s="26">
        <f>IF($B587="","",IFERROR(SUMIFS(Inventory!$F:$F,Inventory!$K:$K,$B587),0)*$D587)</f>
        <v/>
      </c>
      <c r="H587" s="26">
        <f>IF($B587="","",($C587*$D587+$E587)-$F587-$G587)</f>
        <v/>
      </c>
    </row>
    <row r="588">
      <c r="A588" s="16" t="n"/>
      <c r="B588" s="16" t="n"/>
      <c r="C588" s="18" t="n"/>
      <c r="D588" s="17" t="n"/>
      <c r="E588" s="18" t="n"/>
      <c r="F588" s="26">
        <f>IF($B588="","",($C588*$D588+$E588)*Settings!$C$5+($C588*$D588+$E588)*Settings!$C$6+Settings!$C$7+Settings!$C$8*$D588)</f>
        <v/>
      </c>
      <c r="G588" s="26">
        <f>IF($B588="","",IFERROR(SUMIFS(Inventory!$F:$F,Inventory!$K:$K,$B588),0)*$D588)</f>
        <v/>
      </c>
      <c r="H588" s="26">
        <f>IF($B588="","",($C588*$D588+$E588)-$F588-$G588)</f>
        <v/>
      </c>
    </row>
    <row r="589">
      <c r="A589" s="21" t="n"/>
      <c r="B589" s="21" t="n"/>
      <c r="C589" s="23" t="n"/>
      <c r="D589" s="22" t="n"/>
      <c r="E589" s="23" t="n"/>
      <c r="F589" s="26">
        <f>IF($B589="","",($C589*$D589+$E589)*Settings!$C$5+($C589*$D589+$E589)*Settings!$C$6+Settings!$C$7+Settings!$C$8*$D589)</f>
        <v/>
      </c>
      <c r="G589" s="26">
        <f>IF($B589="","",IFERROR(SUMIFS(Inventory!$F:$F,Inventory!$K:$K,$B589),0)*$D589)</f>
        <v/>
      </c>
      <c r="H589" s="26">
        <f>IF($B589="","",($C589*$D589+$E589)-$F589-$G589)</f>
        <v/>
      </c>
    </row>
    <row r="590">
      <c r="A590" s="16" t="n"/>
      <c r="B590" s="16" t="n"/>
      <c r="C590" s="18" t="n"/>
      <c r="D590" s="17" t="n"/>
      <c r="E590" s="18" t="n"/>
      <c r="F590" s="26">
        <f>IF($B590="","",($C590*$D590+$E590)*Settings!$C$5+($C590*$D590+$E590)*Settings!$C$6+Settings!$C$7+Settings!$C$8*$D590)</f>
        <v/>
      </c>
      <c r="G590" s="26">
        <f>IF($B590="","",IFERROR(SUMIFS(Inventory!$F:$F,Inventory!$K:$K,$B590),0)*$D590)</f>
        <v/>
      </c>
      <c r="H590" s="26">
        <f>IF($B590="","",($C590*$D590+$E590)-$F590-$G590)</f>
        <v/>
      </c>
    </row>
    <row r="591">
      <c r="A591" s="21" t="n"/>
      <c r="B591" s="21" t="n"/>
      <c r="C591" s="23" t="n"/>
      <c r="D591" s="22" t="n"/>
      <c r="E591" s="23" t="n"/>
      <c r="F591" s="26">
        <f>IF($B591="","",($C591*$D591+$E591)*Settings!$C$5+($C591*$D591+$E591)*Settings!$C$6+Settings!$C$7+Settings!$C$8*$D591)</f>
        <v/>
      </c>
      <c r="G591" s="26">
        <f>IF($B591="","",IFERROR(SUMIFS(Inventory!$F:$F,Inventory!$K:$K,$B591),0)*$D591)</f>
        <v/>
      </c>
      <c r="H591" s="26">
        <f>IF($B591="","",($C591*$D591+$E591)-$F591-$G591)</f>
        <v/>
      </c>
    </row>
    <row r="592">
      <c r="A592" s="16" t="n"/>
      <c r="B592" s="16" t="n"/>
      <c r="C592" s="18" t="n"/>
      <c r="D592" s="17" t="n"/>
      <c r="E592" s="18" t="n"/>
      <c r="F592" s="26">
        <f>IF($B592="","",($C592*$D592+$E592)*Settings!$C$5+($C592*$D592+$E592)*Settings!$C$6+Settings!$C$7+Settings!$C$8*$D592)</f>
        <v/>
      </c>
      <c r="G592" s="26">
        <f>IF($B592="","",IFERROR(SUMIFS(Inventory!$F:$F,Inventory!$K:$K,$B592),0)*$D592)</f>
        <v/>
      </c>
      <c r="H592" s="26">
        <f>IF($B592="","",($C592*$D592+$E592)-$F592-$G592)</f>
        <v/>
      </c>
    </row>
    <row r="593">
      <c r="A593" s="21" t="n"/>
      <c r="B593" s="21" t="n"/>
      <c r="C593" s="23" t="n"/>
      <c r="D593" s="22" t="n"/>
      <c r="E593" s="23" t="n"/>
      <c r="F593" s="26">
        <f>IF($B593="","",($C593*$D593+$E593)*Settings!$C$5+($C593*$D593+$E593)*Settings!$C$6+Settings!$C$7+Settings!$C$8*$D593)</f>
        <v/>
      </c>
      <c r="G593" s="26">
        <f>IF($B593="","",IFERROR(SUMIFS(Inventory!$F:$F,Inventory!$K:$K,$B593),0)*$D593)</f>
        <v/>
      </c>
      <c r="H593" s="26">
        <f>IF($B593="","",($C593*$D593+$E593)-$F593-$G593)</f>
        <v/>
      </c>
    </row>
    <row r="594">
      <c r="A594" s="16" t="n"/>
      <c r="B594" s="16" t="n"/>
      <c r="C594" s="18" t="n"/>
      <c r="D594" s="17" t="n"/>
      <c r="E594" s="18" t="n"/>
      <c r="F594" s="26">
        <f>IF($B594="","",($C594*$D594+$E594)*Settings!$C$5+($C594*$D594+$E594)*Settings!$C$6+Settings!$C$7+Settings!$C$8*$D594)</f>
        <v/>
      </c>
      <c r="G594" s="26">
        <f>IF($B594="","",IFERROR(SUMIFS(Inventory!$F:$F,Inventory!$K:$K,$B594),0)*$D594)</f>
        <v/>
      </c>
      <c r="H594" s="26">
        <f>IF($B594="","",($C594*$D594+$E594)-$F594-$G594)</f>
        <v/>
      </c>
    </row>
    <row r="595">
      <c r="A595" s="21" t="n"/>
      <c r="B595" s="21" t="n"/>
      <c r="C595" s="23" t="n"/>
      <c r="D595" s="22" t="n"/>
      <c r="E595" s="23" t="n"/>
      <c r="F595" s="26">
        <f>IF($B595="","",($C595*$D595+$E595)*Settings!$C$5+($C595*$D595+$E595)*Settings!$C$6+Settings!$C$7+Settings!$C$8*$D595)</f>
        <v/>
      </c>
      <c r="G595" s="26">
        <f>IF($B595="","",IFERROR(SUMIFS(Inventory!$F:$F,Inventory!$K:$K,$B595),0)*$D595)</f>
        <v/>
      </c>
      <c r="H595" s="26">
        <f>IF($B595="","",($C595*$D595+$E595)-$F595-$G595)</f>
        <v/>
      </c>
    </row>
    <row r="596">
      <c r="A596" s="16" t="n"/>
      <c r="B596" s="16" t="n"/>
      <c r="C596" s="18" t="n"/>
      <c r="D596" s="17" t="n"/>
      <c r="E596" s="18" t="n"/>
      <c r="F596" s="26">
        <f>IF($B596="","",($C596*$D596+$E596)*Settings!$C$5+($C596*$D596+$E596)*Settings!$C$6+Settings!$C$7+Settings!$C$8*$D596)</f>
        <v/>
      </c>
      <c r="G596" s="26">
        <f>IF($B596="","",IFERROR(SUMIFS(Inventory!$F:$F,Inventory!$K:$K,$B596),0)*$D596)</f>
        <v/>
      </c>
      <c r="H596" s="26">
        <f>IF($B596="","",($C596*$D596+$E596)-$F596-$G596)</f>
        <v/>
      </c>
    </row>
    <row r="597">
      <c r="A597" s="21" t="n"/>
      <c r="B597" s="21" t="n"/>
      <c r="C597" s="23" t="n"/>
      <c r="D597" s="22" t="n"/>
      <c r="E597" s="23" t="n"/>
      <c r="F597" s="26">
        <f>IF($B597="","",($C597*$D597+$E597)*Settings!$C$5+($C597*$D597+$E597)*Settings!$C$6+Settings!$C$7+Settings!$C$8*$D597)</f>
        <v/>
      </c>
      <c r="G597" s="26">
        <f>IF($B597="","",IFERROR(SUMIFS(Inventory!$F:$F,Inventory!$K:$K,$B597),0)*$D597)</f>
        <v/>
      </c>
      <c r="H597" s="26">
        <f>IF($B597="","",($C597*$D597+$E597)-$F597-$G597)</f>
        <v/>
      </c>
    </row>
    <row r="598">
      <c r="A598" s="16" t="n"/>
      <c r="B598" s="16" t="n"/>
      <c r="C598" s="18" t="n"/>
      <c r="D598" s="17" t="n"/>
      <c r="E598" s="18" t="n"/>
      <c r="F598" s="26">
        <f>IF($B598="","",($C598*$D598+$E598)*Settings!$C$5+($C598*$D598+$E598)*Settings!$C$6+Settings!$C$7+Settings!$C$8*$D598)</f>
        <v/>
      </c>
      <c r="G598" s="26">
        <f>IF($B598="","",IFERROR(SUMIFS(Inventory!$F:$F,Inventory!$K:$K,$B598),0)*$D598)</f>
        <v/>
      </c>
      <c r="H598" s="26">
        <f>IF($B598="","",($C598*$D598+$E598)-$F598-$G598)</f>
        <v/>
      </c>
    </row>
    <row r="599">
      <c r="A599" s="21" t="n"/>
      <c r="B599" s="21" t="n"/>
      <c r="C599" s="23" t="n"/>
      <c r="D599" s="22" t="n"/>
      <c r="E599" s="23" t="n"/>
      <c r="F599" s="26">
        <f>IF($B599="","",($C599*$D599+$E599)*Settings!$C$5+($C599*$D599+$E599)*Settings!$C$6+Settings!$C$7+Settings!$C$8*$D599)</f>
        <v/>
      </c>
      <c r="G599" s="26">
        <f>IF($B599="","",IFERROR(SUMIFS(Inventory!$F:$F,Inventory!$K:$K,$B599),0)*$D599)</f>
        <v/>
      </c>
      <c r="H599" s="26">
        <f>IF($B599="","",($C599*$D599+$E599)-$F599-$G599)</f>
        <v/>
      </c>
    </row>
    <row r="600">
      <c r="A600" s="16" t="n"/>
      <c r="B600" s="16" t="n"/>
      <c r="C600" s="18" t="n"/>
      <c r="D600" s="17" t="n"/>
      <c r="E600" s="18" t="n"/>
      <c r="F600" s="26">
        <f>IF($B600="","",($C600*$D600+$E600)*Settings!$C$5+($C600*$D600+$E600)*Settings!$C$6+Settings!$C$7+Settings!$C$8*$D600)</f>
        <v/>
      </c>
      <c r="G600" s="26">
        <f>IF($B600="","",IFERROR(SUMIFS(Inventory!$F:$F,Inventory!$K:$K,$B600),0)*$D600)</f>
        <v/>
      </c>
      <c r="H600" s="26">
        <f>IF($B600="","",($C600*$D600+$E600)-$F600-$G600)</f>
        <v/>
      </c>
    </row>
    <row r="601">
      <c r="A601" s="21" t="n"/>
      <c r="B601" s="21" t="n"/>
      <c r="C601" s="23" t="n"/>
      <c r="D601" s="22" t="n"/>
      <c r="E601" s="23" t="n"/>
      <c r="F601" s="26">
        <f>IF($B601="","",($C601*$D601+$E601)*Settings!$C$5+($C601*$D601+$E601)*Settings!$C$6+Settings!$C$7+Settings!$C$8*$D601)</f>
        <v/>
      </c>
      <c r="G601" s="26">
        <f>IF($B601="","",IFERROR(SUMIFS(Inventory!$F:$F,Inventory!$K:$K,$B601),0)*$D601)</f>
        <v/>
      </c>
      <c r="H601" s="26">
        <f>IF($B601="","",($C601*$D601+$E601)-$F601-$G601)</f>
        <v/>
      </c>
    </row>
  </sheetData>
  <dataValidations count="1">
    <dataValidation sqref="B2:B601" showDropDown="0" showInputMessage="0" showErrorMessage="0" allowBlank="1" errorTitle="Unknown item" error="Pick an item from your Inventory tab (or add it there first)." promptTitle="Item" prompt="Choose a variation from your Inventory." type="list">
      <formula1>=ItemList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14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12" customWidth="1" min="2" max="2"/>
    <col width="14" customWidth="1" min="3" max="3"/>
    <col width="14" customWidth="1" min="4" max="4"/>
    <col width="16" customWidth="1" min="5" max="5"/>
    <col width="14" customWidth="1" min="6" max="6"/>
  </cols>
  <sheetData>
    <row r="1" ht="26" customHeight="1">
      <c r="A1" s="14" t="inlineStr">
        <is>
          <t>Month</t>
        </is>
      </c>
      <c r="B1" s="15" t="inlineStr">
        <is>
          <t>Units sold</t>
        </is>
      </c>
      <c r="C1" s="15" t="inlineStr">
        <is>
          <t>Revenue</t>
        </is>
      </c>
      <c r="D1" s="15" t="inlineStr">
        <is>
          <t>Etsy fees</t>
        </is>
      </c>
      <c r="E1" s="15" t="inlineStr">
        <is>
          <t>Cost of goods</t>
        </is>
      </c>
      <c r="F1" s="15" t="inlineStr">
        <is>
          <t>Profit</t>
        </is>
      </c>
    </row>
    <row r="2">
      <c r="A2" s="11" t="inlineStr">
        <is>
          <t>2026-01</t>
        </is>
      </c>
      <c r="B2" s="17">
        <f>SUMPRODUCT((LEFT(Sales!$A$2:$A$601,7)=$A2)*Sales!$D$2:$D$601)</f>
        <v/>
      </c>
      <c r="C2" s="18">
        <f>SUMPRODUCT((LEFT(Sales!$A$2:$A$601,7)=$A2)*(Sales!$C$2:$C$601*Sales!$D$2:$D$601+Sales!$E$2:$E$601))</f>
        <v/>
      </c>
      <c r="D2" s="18">
        <f>SUMPRODUCT((LEFT(Sales!$A$2:$A$601,7)=$A2)*Sales!$F$2:$F$601)</f>
        <v/>
      </c>
      <c r="E2" s="18">
        <f>SUMPRODUCT((LEFT(Sales!$A$2:$A$601,7)=$A2)*Sales!$G$2:$G$601)</f>
        <v/>
      </c>
      <c r="F2" s="18">
        <f>SUMPRODUCT((LEFT(Sales!$A$2:$A$601,7)=$A2)*Sales!$H$2:$H$601)</f>
        <v/>
      </c>
    </row>
    <row r="3">
      <c r="A3" s="27" t="inlineStr">
        <is>
          <t>2026-02</t>
        </is>
      </c>
      <c r="B3" s="22">
        <f>SUMPRODUCT((LEFT(Sales!$A$2:$A$601,7)=$A3)*Sales!$D$2:$D$601)</f>
        <v/>
      </c>
      <c r="C3" s="23">
        <f>SUMPRODUCT((LEFT(Sales!$A$2:$A$601,7)=$A3)*(Sales!$C$2:$C$601*Sales!$D$2:$D$601+Sales!$E$2:$E$601))</f>
        <v/>
      </c>
      <c r="D3" s="23">
        <f>SUMPRODUCT((LEFT(Sales!$A$2:$A$601,7)=$A3)*Sales!$F$2:$F$601)</f>
        <v/>
      </c>
      <c r="E3" s="23">
        <f>SUMPRODUCT((LEFT(Sales!$A$2:$A$601,7)=$A3)*Sales!$G$2:$G$601)</f>
        <v/>
      </c>
      <c r="F3" s="23">
        <f>SUMPRODUCT((LEFT(Sales!$A$2:$A$601,7)=$A3)*Sales!$H$2:$H$601)</f>
        <v/>
      </c>
    </row>
    <row r="4">
      <c r="A4" s="11" t="inlineStr">
        <is>
          <t>2026-03</t>
        </is>
      </c>
      <c r="B4" s="17">
        <f>SUMPRODUCT((LEFT(Sales!$A$2:$A$601,7)=$A4)*Sales!$D$2:$D$601)</f>
        <v/>
      </c>
      <c r="C4" s="18">
        <f>SUMPRODUCT((LEFT(Sales!$A$2:$A$601,7)=$A4)*(Sales!$C$2:$C$601*Sales!$D$2:$D$601+Sales!$E$2:$E$601))</f>
        <v/>
      </c>
      <c r="D4" s="18">
        <f>SUMPRODUCT((LEFT(Sales!$A$2:$A$601,7)=$A4)*Sales!$F$2:$F$601)</f>
        <v/>
      </c>
      <c r="E4" s="18">
        <f>SUMPRODUCT((LEFT(Sales!$A$2:$A$601,7)=$A4)*Sales!$G$2:$G$601)</f>
        <v/>
      </c>
      <c r="F4" s="18">
        <f>SUMPRODUCT((LEFT(Sales!$A$2:$A$601,7)=$A4)*Sales!$H$2:$H$601)</f>
        <v/>
      </c>
    </row>
    <row r="5">
      <c r="A5" s="27" t="inlineStr">
        <is>
          <t>2026-04</t>
        </is>
      </c>
      <c r="B5" s="22">
        <f>SUMPRODUCT((LEFT(Sales!$A$2:$A$601,7)=$A5)*Sales!$D$2:$D$601)</f>
        <v/>
      </c>
      <c r="C5" s="23">
        <f>SUMPRODUCT((LEFT(Sales!$A$2:$A$601,7)=$A5)*(Sales!$C$2:$C$601*Sales!$D$2:$D$601+Sales!$E$2:$E$601))</f>
        <v/>
      </c>
      <c r="D5" s="23">
        <f>SUMPRODUCT((LEFT(Sales!$A$2:$A$601,7)=$A5)*Sales!$F$2:$F$601)</f>
        <v/>
      </c>
      <c r="E5" s="23">
        <f>SUMPRODUCT((LEFT(Sales!$A$2:$A$601,7)=$A5)*Sales!$G$2:$G$601)</f>
        <v/>
      </c>
      <c r="F5" s="23">
        <f>SUMPRODUCT((LEFT(Sales!$A$2:$A$601,7)=$A5)*Sales!$H$2:$H$601)</f>
        <v/>
      </c>
    </row>
    <row r="6">
      <c r="A6" s="11" t="inlineStr">
        <is>
          <t>2026-05</t>
        </is>
      </c>
      <c r="B6" s="17">
        <f>SUMPRODUCT((LEFT(Sales!$A$2:$A$601,7)=$A6)*Sales!$D$2:$D$601)</f>
        <v/>
      </c>
      <c r="C6" s="18">
        <f>SUMPRODUCT((LEFT(Sales!$A$2:$A$601,7)=$A6)*(Sales!$C$2:$C$601*Sales!$D$2:$D$601+Sales!$E$2:$E$601))</f>
        <v/>
      </c>
      <c r="D6" s="18">
        <f>SUMPRODUCT((LEFT(Sales!$A$2:$A$601,7)=$A6)*Sales!$F$2:$F$601)</f>
        <v/>
      </c>
      <c r="E6" s="18">
        <f>SUMPRODUCT((LEFT(Sales!$A$2:$A$601,7)=$A6)*Sales!$G$2:$G$601)</f>
        <v/>
      </c>
      <c r="F6" s="18">
        <f>SUMPRODUCT((LEFT(Sales!$A$2:$A$601,7)=$A6)*Sales!$H$2:$H$601)</f>
        <v/>
      </c>
    </row>
    <row r="7">
      <c r="A7" s="27" t="inlineStr">
        <is>
          <t>2026-06</t>
        </is>
      </c>
      <c r="B7" s="22">
        <f>SUMPRODUCT((LEFT(Sales!$A$2:$A$601,7)=$A7)*Sales!$D$2:$D$601)</f>
        <v/>
      </c>
      <c r="C7" s="23">
        <f>SUMPRODUCT((LEFT(Sales!$A$2:$A$601,7)=$A7)*(Sales!$C$2:$C$601*Sales!$D$2:$D$601+Sales!$E$2:$E$601))</f>
        <v/>
      </c>
      <c r="D7" s="23">
        <f>SUMPRODUCT((LEFT(Sales!$A$2:$A$601,7)=$A7)*Sales!$F$2:$F$601)</f>
        <v/>
      </c>
      <c r="E7" s="23">
        <f>SUMPRODUCT((LEFT(Sales!$A$2:$A$601,7)=$A7)*Sales!$G$2:$G$601)</f>
        <v/>
      </c>
      <c r="F7" s="23">
        <f>SUMPRODUCT((LEFT(Sales!$A$2:$A$601,7)=$A7)*Sales!$H$2:$H$601)</f>
        <v/>
      </c>
    </row>
    <row r="8">
      <c r="A8" s="11" t="inlineStr">
        <is>
          <t>2026-07</t>
        </is>
      </c>
      <c r="B8" s="17">
        <f>SUMPRODUCT((LEFT(Sales!$A$2:$A$601,7)=$A8)*Sales!$D$2:$D$601)</f>
        <v/>
      </c>
      <c r="C8" s="18">
        <f>SUMPRODUCT((LEFT(Sales!$A$2:$A$601,7)=$A8)*(Sales!$C$2:$C$601*Sales!$D$2:$D$601+Sales!$E$2:$E$601))</f>
        <v/>
      </c>
      <c r="D8" s="18">
        <f>SUMPRODUCT((LEFT(Sales!$A$2:$A$601,7)=$A8)*Sales!$F$2:$F$601)</f>
        <v/>
      </c>
      <c r="E8" s="18">
        <f>SUMPRODUCT((LEFT(Sales!$A$2:$A$601,7)=$A8)*Sales!$G$2:$G$601)</f>
        <v/>
      </c>
      <c r="F8" s="18">
        <f>SUMPRODUCT((LEFT(Sales!$A$2:$A$601,7)=$A8)*Sales!$H$2:$H$601)</f>
        <v/>
      </c>
    </row>
    <row r="9">
      <c r="A9" s="27" t="inlineStr">
        <is>
          <t>2026-08</t>
        </is>
      </c>
      <c r="B9" s="22">
        <f>SUMPRODUCT((LEFT(Sales!$A$2:$A$601,7)=$A9)*Sales!$D$2:$D$601)</f>
        <v/>
      </c>
      <c r="C9" s="23">
        <f>SUMPRODUCT((LEFT(Sales!$A$2:$A$601,7)=$A9)*(Sales!$C$2:$C$601*Sales!$D$2:$D$601+Sales!$E$2:$E$601))</f>
        <v/>
      </c>
      <c r="D9" s="23">
        <f>SUMPRODUCT((LEFT(Sales!$A$2:$A$601,7)=$A9)*Sales!$F$2:$F$601)</f>
        <v/>
      </c>
      <c r="E9" s="23">
        <f>SUMPRODUCT((LEFT(Sales!$A$2:$A$601,7)=$A9)*Sales!$G$2:$G$601)</f>
        <v/>
      </c>
      <c r="F9" s="23">
        <f>SUMPRODUCT((LEFT(Sales!$A$2:$A$601,7)=$A9)*Sales!$H$2:$H$601)</f>
        <v/>
      </c>
    </row>
    <row r="10">
      <c r="A10" s="11" t="inlineStr">
        <is>
          <t>2026-09</t>
        </is>
      </c>
      <c r="B10" s="17">
        <f>SUMPRODUCT((LEFT(Sales!$A$2:$A$601,7)=$A10)*Sales!$D$2:$D$601)</f>
        <v/>
      </c>
      <c r="C10" s="18">
        <f>SUMPRODUCT((LEFT(Sales!$A$2:$A$601,7)=$A10)*(Sales!$C$2:$C$601*Sales!$D$2:$D$601+Sales!$E$2:$E$601))</f>
        <v/>
      </c>
      <c r="D10" s="18">
        <f>SUMPRODUCT((LEFT(Sales!$A$2:$A$601,7)=$A10)*Sales!$F$2:$F$601)</f>
        <v/>
      </c>
      <c r="E10" s="18">
        <f>SUMPRODUCT((LEFT(Sales!$A$2:$A$601,7)=$A10)*Sales!$G$2:$G$601)</f>
        <v/>
      </c>
      <c r="F10" s="18">
        <f>SUMPRODUCT((LEFT(Sales!$A$2:$A$601,7)=$A10)*Sales!$H$2:$H$601)</f>
        <v/>
      </c>
    </row>
    <row r="11">
      <c r="A11" s="27" t="inlineStr">
        <is>
          <t>2026-10</t>
        </is>
      </c>
      <c r="B11" s="22">
        <f>SUMPRODUCT((LEFT(Sales!$A$2:$A$601,7)=$A11)*Sales!$D$2:$D$601)</f>
        <v/>
      </c>
      <c r="C11" s="23">
        <f>SUMPRODUCT((LEFT(Sales!$A$2:$A$601,7)=$A11)*(Sales!$C$2:$C$601*Sales!$D$2:$D$601+Sales!$E$2:$E$601))</f>
        <v/>
      </c>
      <c r="D11" s="23">
        <f>SUMPRODUCT((LEFT(Sales!$A$2:$A$601,7)=$A11)*Sales!$F$2:$F$601)</f>
        <v/>
      </c>
      <c r="E11" s="23">
        <f>SUMPRODUCT((LEFT(Sales!$A$2:$A$601,7)=$A11)*Sales!$G$2:$G$601)</f>
        <v/>
      </c>
      <c r="F11" s="23">
        <f>SUMPRODUCT((LEFT(Sales!$A$2:$A$601,7)=$A11)*Sales!$H$2:$H$601)</f>
        <v/>
      </c>
    </row>
    <row r="12">
      <c r="A12" s="11" t="inlineStr">
        <is>
          <t>2026-11</t>
        </is>
      </c>
      <c r="B12" s="17">
        <f>SUMPRODUCT((LEFT(Sales!$A$2:$A$601,7)=$A12)*Sales!$D$2:$D$601)</f>
        <v/>
      </c>
      <c r="C12" s="18">
        <f>SUMPRODUCT((LEFT(Sales!$A$2:$A$601,7)=$A12)*(Sales!$C$2:$C$601*Sales!$D$2:$D$601+Sales!$E$2:$E$601))</f>
        <v/>
      </c>
      <c r="D12" s="18">
        <f>SUMPRODUCT((LEFT(Sales!$A$2:$A$601,7)=$A12)*Sales!$F$2:$F$601)</f>
        <v/>
      </c>
      <c r="E12" s="18">
        <f>SUMPRODUCT((LEFT(Sales!$A$2:$A$601,7)=$A12)*Sales!$G$2:$G$601)</f>
        <v/>
      </c>
      <c r="F12" s="18">
        <f>SUMPRODUCT((LEFT(Sales!$A$2:$A$601,7)=$A12)*Sales!$H$2:$H$601)</f>
        <v/>
      </c>
    </row>
    <row r="13">
      <c r="A13" s="27" t="inlineStr">
        <is>
          <t>2026-12</t>
        </is>
      </c>
      <c r="B13" s="22">
        <f>SUMPRODUCT((LEFT(Sales!$A$2:$A$601,7)=$A13)*Sales!$D$2:$D$601)</f>
        <v/>
      </c>
      <c r="C13" s="23">
        <f>SUMPRODUCT((LEFT(Sales!$A$2:$A$601,7)=$A13)*(Sales!$C$2:$C$601*Sales!$D$2:$D$601+Sales!$E$2:$E$601))</f>
        <v/>
      </c>
      <c r="D13" s="23">
        <f>SUMPRODUCT((LEFT(Sales!$A$2:$A$601,7)=$A13)*Sales!$F$2:$F$601)</f>
        <v/>
      </c>
      <c r="E13" s="23">
        <f>SUMPRODUCT((LEFT(Sales!$A$2:$A$601,7)=$A13)*Sales!$G$2:$G$601)</f>
        <v/>
      </c>
      <c r="F13" s="23">
        <f>SUMPRODUCT((LEFT(Sales!$A$2:$A$601,7)=$A13)*Sales!$H$2:$H$601)</f>
        <v/>
      </c>
    </row>
    <row r="14">
      <c r="A14" s="28" t="inlineStr">
        <is>
          <t>TOTAL</t>
        </is>
      </c>
      <c r="B14" s="29">
        <f>SUM(B2:B13)</f>
        <v/>
      </c>
      <c r="C14" s="30">
        <f>SUM(C2:C13)</f>
        <v/>
      </c>
      <c r="D14" s="30">
        <f>SUM(D2:D13)</f>
        <v/>
      </c>
      <c r="E14" s="30">
        <f>SUM(E2:E13)</f>
        <v/>
      </c>
      <c r="F14" s="30">
        <f>SUM(F2:F13)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2026-06-06T19:38:07Z</dcterms:created>
  <dcterms:modified xmlns:dcterms="http://purl.org/dc/terms/" xmlns:xsi="http://www.w3.org/2001/XMLSchema-instance" xsi:type="dcterms:W3CDTF">2026-06-06T19:38:07Z</dcterms:modified>
</cp:coreProperties>
</file>